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tabRatio="701" activeTab="4"/>
  </bookViews>
  <sheets>
    <sheet name="Notes" sheetId="1" r:id="rId1"/>
    <sheet name="Monthly Records" sheetId="2" r:id="rId2"/>
    <sheet name="Deposit Slip" sheetId="3" r:id="rId3"/>
    <sheet name="Expense Claim-camp" sheetId="4" r:id="rId4"/>
    <sheet name="Expense Claim-non camp" sheetId="5" r:id="rId5"/>
    <sheet name="Non-Receipted Exp" sheetId="6" r:id="rId6"/>
    <sheet name="Event GST" sheetId="7" r:id="rId7"/>
    <sheet name="Bank Rec" sheetId="8" r:id="rId8"/>
    <sheet name="Report" sheetId="9" r:id="rId9"/>
    <sheet name="Annual Budget" sheetId="10" r:id="rId10"/>
    <sheet name="Page 1" sheetId="11" r:id="rId11"/>
    <sheet name="Page 2" sheetId="12" r:id="rId12"/>
    <sheet name="Page 3" sheetId="13" r:id="rId13"/>
    <sheet name="Page 4" sheetId="14" r:id="rId14"/>
    <sheet name="Fin Review Checklist" sheetId="15" r:id="rId15"/>
    <sheet name="Financial Review Form" sheetId="16" r:id="rId16"/>
    <sheet name="Review Submission checklist" sheetId="17" r:id="rId17"/>
    <sheet name="Financial retention form" sheetId="18" r:id="rId18"/>
  </sheets>
  <definedNames>
    <definedName name="_xlnm.Print_Area" localSheetId="7">'Bank Rec'!$A$1:$E$39</definedName>
    <definedName name="_xlnm.Print_Area" localSheetId="14">'Fin Review Checklist'!$A$1:$M$92</definedName>
    <definedName name="_xlnm.Print_Area" localSheetId="8">'Report'!$A$1:$F$50</definedName>
    <definedName name="_xlnm.Print_Titles" localSheetId="10">'Page 1'!$A:$A</definedName>
    <definedName name="_xlnm.Print_Titles" localSheetId="11">'Page 2'!$A:$A</definedName>
    <definedName name="_xlnm.Print_Titles" localSheetId="12">'Page 3'!$A:$A</definedName>
    <definedName name="_xlnm.Print_Titles" localSheetId="13">'Page 4'!$A:$A</definedName>
    <definedName name="_xlnm.Print_Area" localSheetId="7">'Bank Rec'!$A$1:$E$39</definedName>
    <definedName name="_xlnm.Print_Area" localSheetId="14">'Fin Review Checklist'!$A$1:$M$92</definedName>
    <definedName name="_xlnm.Print_Area" localSheetId="8">'Report'!$A$1:$F$50</definedName>
    <definedName name="_xlnm.Print_Titles" localSheetId="10">'Page 1'!$A:$A</definedName>
    <definedName name="_xlnm.Print_Titles" localSheetId="11">'Page 2'!$A:$A</definedName>
    <definedName name="_xlnm.Print_Titles" localSheetId="12">'Page 3'!$A:$A</definedName>
    <definedName name="_xlnm.Print_Titles" localSheetId="13">'Page 4'!$A:$A</definedName>
    <definedName name="Text50" localSheetId="6">#N/A</definedName>
  </definedNames>
  <calcPr fullCalcOnLoad="1"/>
</workbook>
</file>

<file path=xl/sharedStrings.xml><?xml version="1.0" encoding="utf-8"?>
<sst xmlns="http://schemas.openxmlformats.org/spreadsheetml/2006/main" count="724" uniqueCount="512">
  <si>
    <t>Original: January 14, 2018</t>
  </si>
  <si>
    <t>Updated February 18, 2018</t>
  </si>
  <si>
    <t>Updated June 23, 2018</t>
  </si>
  <si>
    <t>Updated November 17, 2018</t>
  </si>
  <si>
    <t>Updated January 26, 2019</t>
  </si>
  <si>
    <t>Updated September 21, 2019 (the expense claim forms Total Amount column changed to Receipt Total; GST Included column has been changed to GST)</t>
  </si>
  <si>
    <t>INSTRUCTIONS TO COMPLETE THE SPREADSHEET:</t>
  </si>
  <si>
    <t xml:space="preserve">1) This workbook provides 4 worksheets of 45 lines each for a total of 180 lines </t>
  </si>
  <si>
    <t xml:space="preserve">     of data.  If this is not enough space contact Nancy Fischer (below) for help.</t>
  </si>
  <si>
    <t>2)  Please do not change the formula prepared in the cells in order to obtain</t>
  </si>
  <si>
    <t xml:space="preserve">     a correct calculation/answer</t>
  </si>
  <si>
    <t>3)  Please enter the closing book balance of the previous year as the Opening Balance</t>
  </si>
  <si>
    <t xml:space="preserve">     of this period on the line Balance Forward under the heading Running Balance</t>
  </si>
  <si>
    <t>4)  Please start to enter data on the row below the line Balance Forward</t>
  </si>
  <si>
    <t>5)  Please ensure that data is entered into the correct side of the spreadsheet (Expense/Revenue)</t>
  </si>
  <si>
    <t>6)  The Total/Subtotal of the Running Balances are formatted to carry forward to the next .</t>
  </si>
  <si>
    <t xml:space="preserve">     sheet as the Opening Balance</t>
  </si>
  <si>
    <t>7)  Note the tabs across the bottom of this page.</t>
  </si>
  <si>
    <t>8)  The GST column is a memo column only for non-camp GST amounts</t>
  </si>
  <si>
    <t>Index</t>
  </si>
  <si>
    <t>Notes -</t>
  </si>
  <si>
    <t>Instructions for using this spreadsheet</t>
  </si>
  <si>
    <t xml:space="preserve">Monthly Records - </t>
  </si>
  <si>
    <t>List of items to include with your monthly financial records</t>
  </si>
  <si>
    <t xml:space="preserve">Deposit Slip - </t>
  </si>
  <si>
    <t>Detailed list of deposits made. Unit name will populate automatically.</t>
  </si>
  <si>
    <t>Expense Claim - Camp</t>
  </si>
  <si>
    <t>Expense claim form for camp activities</t>
  </si>
  <si>
    <t>Expense  - Non-Camp</t>
  </si>
  <si>
    <t>Expense claim form for non-camp activities</t>
  </si>
  <si>
    <t xml:space="preserve">Bank Rec - </t>
  </si>
  <si>
    <t>To list deposits not made or cheques not cashed as of end of reporting period</t>
  </si>
  <si>
    <t xml:space="preserve">Report - </t>
  </si>
  <si>
    <t>This is your current Statement of Receipts and Disbursements</t>
  </si>
  <si>
    <t>Page 1</t>
  </si>
  <si>
    <t>These are the main data recording / record sheets</t>
  </si>
  <si>
    <t>Page 2</t>
  </si>
  <si>
    <t xml:space="preserve">  - There are 45 lines in each page, for you to record data / activities</t>
  </si>
  <si>
    <t>Page 3</t>
  </si>
  <si>
    <t xml:space="preserve">  - All column headings are controlled from the Page 1 spreadsheets</t>
  </si>
  <si>
    <t>Page 4</t>
  </si>
  <si>
    <t xml:space="preserve">    so if you want to change a heading / col. name do it on Page 1.</t>
  </si>
  <si>
    <t xml:space="preserve">  These changes will flow through to the Reports</t>
  </si>
  <si>
    <t>Fin Review Checklist -</t>
  </si>
  <si>
    <t>Checklist for January to June and July to December reviews</t>
  </si>
  <si>
    <t>Financial Review Form -</t>
  </si>
  <si>
    <t>Include a blank copy when items are submitted for financial review</t>
  </si>
  <si>
    <t>Submission checklist -</t>
  </si>
  <si>
    <t>List of items to submit for financial review</t>
  </si>
  <si>
    <t>Enter your Unit / Group name here.</t>
  </si>
  <si>
    <t>District - Unit name</t>
  </si>
  <si>
    <t>Our financial year begins on   Enter as dd/mm/yy</t>
  </si>
  <si>
    <t>Which is  ……………………….</t>
  </si>
  <si>
    <t xml:space="preserve">Date of this report, That is the reporting date. </t>
  </si>
  <si>
    <t>Which is ………………………</t>
  </si>
  <si>
    <t>If you have any problems  contact Nancy Fischer</t>
  </si>
  <si>
    <t>E-mail</t>
  </si>
  <si>
    <t>nmfischer@shaw.ca</t>
  </si>
  <si>
    <t>Phone</t>
  </si>
  <si>
    <t>250-472-1850</t>
  </si>
  <si>
    <t>Protect password</t>
  </si>
  <si>
    <t>ggc</t>
  </si>
  <si>
    <t>SOUTHERN VANCOUVER ISLAND AREA - MONTHLY FINANCIAL RECORDS</t>
  </si>
  <si>
    <t>List of items to include in monthly financial records</t>
  </si>
  <si>
    <t>☐</t>
  </si>
  <si>
    <t>Bank Statement including copies of cancelled cheques</t>
  </si>
  <si>
    <t>Bank Reconciliation (from electronic spreadsheet)</t>
  </si>
  <si>
    <t>Bank deposit slips and supporting detail with receipts attached</t>
  </si>
  <si>
    <t>Expense claims forms with expense receipts attached</t>
  </si>
  <si>
    <t xml:space="preserve">  Per District Guidelines, attach approval for expenses greater than 60 days old</t>
  </si>
  <si>
    <t>Cheque Stubs (include cancelled/void cheques)</t>
  </si>
  <si>
    <t>Copies of GST returns filed during the month</t>
  </si>
  <si>
    <t>Other explanatory notes, emails, etc. as applicable</t>
  </si>
  <si>
    <t>GIRL GUIDES OF CANADA</t>
  </si>
  <si>
    <t>DEPOSIT DETAIL</t>
  </si>
  <si>
    <t>UNIT</t>
  </si>
  <si>
    <t>DATE</t>
  </si>
  <si>
    <t>$</t>
  </si>
  <si>
    <t>RECEIVED FROM</t>
  </si>
  <si>
    <t>CASH</t>
  </si>
  <si>
    <t>CHQ</t>
  </si>
  <si>
    <t>AMOUNT</t>
  </si>
  <si>
    <t>Dues</t>
  </si>
  <si>
    <t>Cookies</t>
  </si>
  <si>
    <t>Camp</t>
  </si>
  <si>
    <t>Other</t>
  </si>
  <si>
    <t>Details</t>
  </si>
  <si>
    <t># issued</t>
  </si>
  <si>
    <t>TOTAL</t>
  </si>
  <si>
    <t>CHEQUE TOTAL</t>
  </si>
  <si>
    <t>CASH TOTAL</t>
  </si>
  <si>
    <t>x $100</t>
  </si>
  <si>
    <t>x $50</t>
  </si>
  <si>
    <t>x $20</t>
  </si>
  <si>
    <t xml:space="preserve">x $10 </t>
  </si>
  <si>
    <t xml:space="preserve">x $5 </t>
  </si>
  <si>
    <t xml:space="preserve">x $2 </t>
  </si>
  <si>
    <t xml:space="preserve">x $1 </t>
  </si>
  <si>
    <t>COIN ROLLS TOTAL</t>
  </si>
  <si>
    <t>LOOSE COIN</t>
  </si>
  <si>
    <t>GRAND TOTAL</t>
  </si>
  <si>
    <t>should agree to detailed deposit</t>
  </si>
  <si>
    <t>Deposited by</t>
  </si>
  <si>
    <t>NOTES</t>
  </si>
  <si>
    <t>Attach bank deposit slip to this form, along with second copy of all receipts issued and noted on this slip</t>
  </si>
  <si>
    <t>EXPENSE CLAIM FORM - CAMP</t>
  </si>
  <si>
    <t>NAME</t>
  </si>
  <si>
    <t>RECEIPT</t>
  </si>
  <si>
    <t>GST</t>
  </si>
  <si>
    <t>VENDOR</t>
  </si>
  <si>
    <t>ITEM (description &amp; purpose)</t>
  </si>
  <si>
    <t>(MM-DD-YY)</t>
  </si>
  <si>
    <t>LESS ADVANCE RECEIVED</t>
  </si>
  <si>
    <t>REFUND REQUESTED</t>
  </si>
  <si>
    <t xml:space="preserve">Signature/Date </t>
  </si>
  <si>
    <t>1.  All receipts must be attached to this form.</t>
  </si>
  <si>
    <t>2.  Detailed receipts are required; visa portion only will not be accepted</t>
  </si>
  <si>
    <t>3.  Include ONLY the GST in the GST column.  PST should not be reported</t>
  </si>
  <si>
    <t>4.  Request for mileage reimbursement must be made to District Council</t>
  </si>
  <si>
    <t xml:space="preserve">      and will only be approved in specific circumstances</t>
  </si>
  <si>
    <t>5.   Submit separate expense claims for camp activities</t>
  </si>
  <si>
    <t>6.  In camp situations where food is bought back by Guiders, details should be noted</t>
  </si>
  <si>
    <t xml:space="preserve">      on expense claim or itemized on the original receipt.</t>
  </si>
  <si>
    <t>EXPENSE CLAIM FORM - NON-CAMP</t>
  </si>
  <si>
    <t>Support for Non-Receipted Expense</t>
  </si>
  <si>
    <t>Unit, District, Area:  Girl Guides of Canada _________________________________________________</t>
  </si>
  <si>
    <t>Date:</t>
  </si>
  <si>
    <t>Amount:</t>
  </si>
  <si>
    <t>Cheque #:</t>
  </si>
  <si>
    <t>Description</t>
  </si>
  <si>
    <t>Signed:</t>
  </si>
  <si>
    <t>Unit Guider or Commissioner</t>
  </si>
  <si>
    <t>Recipient</t>
  </si>
  <si>
    <t>Treasurer</t>
  </si>
  <si>
    <r>
      <t>P</t>
    </r>
    <r>
      <rPr>
        <b/>
        <sz val="9"/>
        <rFont val="Arial"/>
        <family val="2"/>
      </rPr>
      <t>LEASE</t>
    </r>
    <r>
      <rPr>
        <b/>
        <sz val="10"/>
        <rFont val="Arial"/>
        <family val="2"/>
      </rPr>
      <t xml:space="preserve"> N</t>
    </r>
    <r>
      <rPr>
        <b/>
        <sz val="9"/>
        <rFont val="Arial"/>
        <family val="2"/>
      </rPr>
      <t>OTE</t>
    </r>
    <r>
      <rPr>
        <b/>
        <sz val="10"/>
        <rFont val="Arial"/>
        <family val="2"/>
      </rPr>
      <t xml:space="preserve">:  </t>
    </r>
    <r>
      <rPr>
        <sz val="10"/>
        <rFont val="Arial"/>
        <family val="2"/>
      </rPr>
      <t xml:space="preserve">This form is to be used for non-receipted expenses such as grants to units, amounts paid to Members as contributions towards travel for international or inter-provincial trips, etc. </t>
    </r>
    <r>
      <rPr>
        <b/>
        <sz val="10"/>
        <rFont val="Arial"/>
        <family val="2"/>
      </rPr>
      <t xml:space="preserve"> It should not be used to replace receipts or invoices </t>
    </r>
    <r>
      <rPr>
        <sz val="10"/>
        <rFont val="Arial"/>
        <family val="2"/>
      </rPr>
      <t>that would normally be issued, such as receipts for meals, Guide store purchases, supplies, etc.</t>
    </r>
  </si>
  <si>
    <t>EVENT GST FORM</t>
  </si>
  <si>
    <t>(Please use separate forms for each event)</t>
  </si>
  <si>
    <t>Area/District/Unit</t>
  </si>
  <si>
    <t>Mailing address</t>
  </si>
  <si>
    <t>Contact name</t>
  </si>
  <si>
    <t>Phone number</t>
  </si>
  <si>
    <t>(H)</t>
  </si>
  <si>
    <t>(W)</t>
  </si>
  <si>
    <t>Email Address</t>
  </si>
  <si>
    <t>Today's Date</t>
  </si>
  <si>
    <t xml:space="preserve">Event </t>
  </si>
  <si>
    <t>Event Date</t>
  </si>
  <si>
    <t>Event  Location</t>
  </si>
  <si>
    <t>GST Collected on Event Fees:</t>
  </si>
  <si>
    <t xml:space="preserve"> </t>
  </si>
  <si>
    <t>Event Fees:</t>
  </si>
  <si>
    <t xml:space="preserve">   per participant        x </t>
  </si>
  <si>
    <t># of participants x 5% =</t>
  </si>
  <si>
    <t xml:space="preserve">    (not including GST)</t>
  </si>
  <si>
    <t xml:space="preserve">OR:  </t>
  </si>
  <si>
    <r>
      <t xml:space="preserve">per participant </t>
    </r>
    <r>
      <rPr>
        <sz val="14"/>
        <color indexed="8"/>
        <rFont val="Arial"/>
        <family val="2"/>
      </rPr>
      <t xml:space="preserve">÷ </t>
    </r>
    <r>
      <rPr>
        <sz val="11"/>
        <color indexed="8"/>
        <rFont val="Arial"/>
        <family val="2"/>
      </rPr>
      <t>1.05 x</t>
    </r>
  </si>
  <si>
    <t xml:space="preserve">   (including GST)</t>
  </si>
  <si>
    <t xml:space="preserve">GST Paid on Event Expenses: </t>
  </si>
  <si>
    <r>
      <t xml:space="preserve">Receipts Total          </t>
    </r>
    <r>
      <rPr>
        <sz val="8"/>
        <color indexed="8"/>
        <rFont val="Arial"/>
        <family val="2"/>
      </rPr>
      <t>(including GST)</t>
    </r>
  </si>
  <si>
    <t>Notes</t>
  </si>
  <si>
    <t xml:space="preserve">Event supplies </t>
  </si>
  <si>
    <t>Food for event</t>
  </si>
  <si>
    <t>Program supplies</t>
  </si>
  <si>
    <t>Craft supplies</t>
  </si>
  <si>
    <t>Campsite rental / accommodations</t>
  </si>
  <si>
    <t>Other event expenses</t>
  </si>
  <si>
    <t>Total ITC</t>
  </si>
  <si>
    <r>
      <t>Net GST Total</t>
    </r>
    <r>
      <rPr>
        <i/>
        <sz val="10"/>
        <rFont val="Arial"/>
        <family val="2"/>
      </rPr>
      <t xml:space="preserve"> (enclose cheque if positive amount or apply for a refund if negative amount)</t>
    </r>
  </si>
  <si>
    <t>This form is to be sent with the GST Remittance and Rebate Request Form.</t>
  </si>
  <si>
    <t>Form released Feb 14, 2013.  This form replaces and supercedes all previously issued forms.</t>
  </si>
  <si>
    <t>Girl Guides of Canada</t>
  </si>
  <si>
    <t>Bank Reconcliation</t>
  </si>
  <si>
    <t xml:space="preserve">For the period ended </t>
  </si>
  <si>
    <t>Bank Statement Balance at ………………………………….……</t>
  </si>
  <si>
    <t>mm/dd/yy</t>
  </si>
  <si>
    <t>ADD:</t>
  </si>
  <si>
    <t>Deposit Date</t>
  </si>
  <si>
    <t>Amount</t>
  </si>
  <si>
    <t xml:space="preserve">  - Outstanding Depoists</t>
  </si>
  <si>
    <t xml:space="preserve"> ( Deposits recorded in you books but have not cleared your  bank by the reconciliation date.)</t>
  </si>
  <si>
    <t xml:space="preserve">Total outstanding deposits: </t>
  </si>
  <si>
    <t>Deduct:</t>
  </si>
  <si>
    <t>Cheque #</t>
  </si>
  <si>
    <t xml:space="preserve">  - Outstanding Cheques</t>
  </si>
  <si>
    <t xml:space="preserve"> ( Cheques recorded in you books but have not cleared your bank by the reconciliation date.)</t>
  </si>
  <si>
    <t xml:space="preserve">Total outstanding cheques: </t>
  </si>
  <si>
    <t>Adjusted Bank Balance</t>
  </si>
  <si>
    <t>Balance per Books</t>
  </si>
  <si>
    <t>Difference should be Zero.</t>
  </si>
  <si>
    <t>Difference</t>
  </si>
  <si>
    <t>When this is reconciled, print and file your copy for future refrence.</t>
  </si>
  <si>
    <t>Next months reconcilition will be different.</t>
  </si>
  <si>
    <t>STATEMENT OF RECEIPTS AND DISBURSEMENTS</t>
  </si>
  <si>
    <t>For the period beginning</t>
  </si>
  <si>
    <t xml:space="preserve">To the end of </t>
  </si>
  <si>
    <t>Receipts</t>
  </si>
  <si>
    <t>Disbursements</t>
  </si>
  <si>
    <t xml:space="preserve">Net </t>
  </si>
  <si>
    <t>Total Revenue</t>
  </si>
  <si>
    <t>Total Expenses</t>
  </si>
  <si>
    <t>Reconciliation of Funds on Hand</t>
  </si>
  <si>
    <t>Bank Balance at the beginning of the year .   ……………………………………………………….</t>
  </si>
  <si>
    <t>Plus ( Minus) Net change in Cash to date from above …………………………………………………………..</t>
  </si>
  <si>
    <t>Closing Balance</t>
  </si>
  <si>
    <t>Adjustments from bank reconciliation</t>
  </si>
  <si>
    <t>Add:  Undeposited funds</t>
  </si>
  <si>
    <t>Less: Cheques issued but not clearing bank.</t>
  </si>
  <si>
    <t>Funds in the Bank</t>
  </si>
  <si>
    <t>GIRL GUIDES OF CANADA-GUIDES du CANADA</t>
  </si>
  <si>
    <t>ANNUAL BUDGET</t>
  </si>
  <si>
    <t>Unit/District/Area Name:</t>
  </si>
  <si>
    <t>For the Year Ended:</t>
  </si>
  <si>
    <t>Revenue</t>
  </si>
  <si>
    <t>Expenses</t>
  </si>
  <si>
    <t xml:space="preserve">Funds from last year </t>
  </si>
  <si>
    <t xml:space="preserve">Expenses from last year </t>
  </si>
  <si>
    <t>Registration Fees</t>
  </si>
  <si>
    <t>Registration Fees forwarded</t>
  </si>
  <si>
    <t>Fall Cookies (_____ cases)</t>
  </si>
  <si>
    <t>Fall Cookies purchases</t>
  </si>
  <si>
    <t>Spring Cookies (______ cases)</t>
  </si>
  <si>
    <t>Spring Cookies purchases</t>
  </si>
  <si>
    <t>Weekly Dues (Total)</t>
  </si>
  <si>
    <t>Postage/Shipping &amp; Handling</t>
  </si>
  <si>
    <t>Approved Fundraisers</t>
  </si>
  <si>
    <t>Equipment (e.g. tents)</t>
  </si>
  <si>
    <t>CWFF collected</t>
  </si>
  <si>
    <t>CWFF forwarded</t>
  </si>
  <si>
    <t>Crests</t>
  </si>
  <si>
    <t>Crest purchases</t>
  </si>
  <si>
    <t>Camp (Total)</t>
  </si>
  <si>
    <t xml:space="preserve">     Camp 1</t>
  </si>
  <si>
    <t xml:space="preserve">     Camp 2</t>
  </si>
  <si>
    <t xml:space="preserve">     Camp 3</t>
  </si>
  <si>
    <t>Special Events (incl. training &amp; conferences)</t>
  </si>
  <si>
    <t xml:space="preserve">     Event 1:</t>
  </si>
  <si>
    <t xml:space="preserve">     Event 1</t>
  </si>
  <si>
    <t xml:space="preserve">     Event 2:</t>
  </si>
  <si>
    <t xml:space="preserve">     Event 2</t>
  </si>
  <si>
    <t xml:space="preserve">     Event 3:</t>
  </si>
  <si>
    <t xml:space="preserve">     Event 3</t>
  </si>
  <si>
    <t xml:space="preserve">     Event 4:</t>
  </si>
  <si>
    <t xml:space="preserve">     Event 4</t>
  </si>
  <si>
    <t xml:space="preserve">     Event 5:</t>
  </si>
  <si>
    <t xml:space="preserve">     Event 5</t>
  </si>
  <si>
    <t xml:space="preserve">     Event 6:</t>
  </si>
  <si>
    <t xml:space="preserve">     Event 6</t>
  </si>
  <si>
    <t xml:space="preserve">     Event 7:</t>
  </si>
  <si>
    <t xml:space="preserve">     Event 7</t>
  </si>
  <si>
    <t xml:space="preserve">     Event 8:</t>
  </si>
  <si>
    <t xml:space="preserve">     Event 8</t>
  </si>
  <si>
    <t>Multi-Unit Joint Events</t>
  </si>
  <si>
    <t>Other Revenues</t>
  </si>
  <si>
    <t>Craft Supplies</t>
  </si>
  <si>
    <t>Program</t>
  </si>
  <si>
    <t>Administrative Costs</t>
  </si>
  <si>
    <t>Other Expenses</t>
  </si>
  <si>
    <t>Total Anticipated Revenue: (A)</t>
  </si>
  <si>
    <t>Total Anticipated Expenses: (B)</t>
  </si>
  <si>
    <t>Balance (Revenue minus Expenses:)</t>
  </si>
  <si>
    <r>
      <t>Note</t>
    </r>
    <r>
      <rPr>
        <sz val="10"/>
        <rFont val="Arial"/>
        <family val="2"/>
      </rPr>
      <t>:  If this is not a positive number, you need to increase revenue or decrease expenses.</t>
    </r>
  </si>
  <si>
    <r>
      <t>How to Use this Calculator:</t>
    </r>
    <r>
      <rPr>
        <sz val="10"/>
        <rFont val="Arial"/>
        <family val="2"/>
      </rPr>
      <t xml:space="preserve">      </t>
    </r>
  </si>
  <si>
    <t>Type the amounts in the yellow boxes and the calculations will be done automatically.  Click on each yellow box for a helpful hint about what to type in.</t>
  </si>
  <si>
    <t>PROJECTED FUNDS</t>
  </si>
  <si>
    <t xml:space="preserve">     Balance Beginning of the period</t>
  </si>
  <si>
    <t xml:space="preserve">               (attach a copy of prior period report if available)</t>
  </si>
  <si>
    <t xml:space="preserve">     Current Year:</t>
  </si>
  <si>
    <t>Current Year:</t>
  </si>
  <si>
    <t xml:space="preserve">              Revenue</t>
  </si>
  <si>
    <t>(Box A (above))</t>
  </si>
  <si>
    <t xml:space="preserve">              Expenses</t>
  </si>
  <si>
    <t>(Box B (above))</t>
  </si>
  <si>
    <t>Box A minus Box B</t>
  </si>
  <si>
    <t xml:space="preserve">     Balance End of the period:</t>
  </si>
  <si>
    <t>Prepared By _______________________________________________</t>
  </si>
  <si>
    <t>Date _____________________________________________________</t>
  </si>
  <si>
    <t>Approved By _______________________________________________</t>
  </si>
  <si>
    <t>Use the above form to record your estimated Revenue and Expenses based on planned activities for the year.</t>
  </si>
  <si>
    <t>Ensure that there will be funds to cover all projected expenses.</t>
  </si>
  <si>
    <t>From</t>
  </si>
  <si>
    <t>To</t>
  </si>
  <si>
    <t>Revenues</t>
  </si>
  <si>
    <t>Line #</t>
  </si>
  <si>
    <t>Date (dd/mm/yy)</t>
  </si>
  <si>
    <t>Cleared</t>
  </si>
  <si>
    <t>Bank Deposits</t>
  </si>
  <si>
    <t>Bank Cheques</t>
  </si>
  <si>
    <t>Running Balance</t>
  </si>
  <si>
    <t>Gifts, Badges &amp; Awards</t>
  </si>
  <si>
    <t>Program/Supplies</t>
  </si>
  <si>
    <t>Equipment</t>
  </si>
  <si>
    <t>Special Events</t>
  </si>
  <si>
    <t>Spring Cookies</t>
  </si>
  <si>
    <t>Fall Cookies</t>
  </si>
  <si>
    <t>Camp Expenses</t>
  </si>
  <si>
    <t>Camp GST</t>
  </si>
  <si>
    <t>Parent E-Store orders</t>
  </si>
  <si>
    <t>Administration</t>
  </si>
  <si>
    <t>Crest Expenses</t>
  </si>
  <si>
    <t>CWFF Forwarded</t>
  </si>
  <si>
    <t xml:space="preserve">Membership Fees </t>
  </si>
  <si>
    <t>Training</t>
  </si>
  <si>
    <t>Bank Charges</t>
  </si>
  <si>
    <t>Other # 1</t>
  </si>
  <si>
    <t>Other # 2</t>
  </si>
  <si>
    <t>Other # 3</t>
  </si>
  <si>
    <t>Weekly Dues</t>
  </si>
  <si>
    <t>Camp Fees</t>
  </si>
  <si>
    <t>Camp Deposit Refunds</t>
  </si>
  <si>
    <t>Parent E-store orders</t>
  </si>
  <si>
    <t>CWFF Collected</t>
  </si>
  <si>
    <t>Bank Interest</t>
  </si>
  <si>
    <t>Bednight Subsidy</t>
  </si>
  <si>
    <t>Donations</t>
  </si>
  <si>
    <t>check</t>
  </si>
  <si>
    <t>Balance Forward</t>
  </si>
  <si>
    <t>Page Total</t>
  </si>
  <si>
    <t>Verifying your data input</t>
  </si>
  <si>
    <t xml:space="preserve">  Summary of data entered in Expenses Section</t>
  </si>
  <si>
    <t xml:space="preserve">  Summary of data entered in Revenue Section</t>
  </si>
  <si>
    <t>If  0.00 then you balance</t>
  </si>
  <si>
    <t>Cummulative Total to Carry forward from Page 1</t>
  </si>
  <si>
    <t>Cummulative Total to Carry forward to Page 3</t>
  </si>
  <si>
    <t>Cummulative Total to Carry forward from Page 2</t>
  </si>
  <si>
    <t>Cummulative Totals to Carry forward to Page 4</t>
  </si>
  <si>
    <t>Cummulative Total to Carry forward from Page 3</t>
  </si>
  <si>
    <t xml:space="preserve">Cummulative Totals to Report </t>
  </si>
  <si>
    <t>FINANCIAL REVIEW CHECKLIST</t>
  </si>
  <si>
    <t>MEMO TO:</t>
  </si>
  <si>
    <t>Volunteer Financial Reviewer</t>
  </si>
  <si>
    <t>RE:</t>
  </si>
  <si>
    <t>Reporting Entity (Unit/Council/Committee)</t>
  </si>
  <si>
    <t>Signature of Treasurer</t>
  </si>
  <si>
    <t>FROM:</t>
  </si>
  <si>
    <t>Treasurer of Reporting Entity</t>
  </si>
  <si>
    <t>FINANCIAL PERIOD:</t>
  </si>
  <si>
    <t>From:</t>
  </si>
  <si>
    <t>To:</t>
  </si>
  <si>
    <r>
      <t xml:space="preserve">TREASURER OF REPORTING ENTITY:
</t>
    </r>
    <r>
      <rPr>
        <sz val="7"/>
        <rFont val="Arial"/>
        <family val="2"/>
      </rPr>
      <t xml:space="preserve">This form should be completed from your financial records and submitted along with your financial records to the Treasurer of the Council to whom you report or a Volunteer Reviewer designated.  The accompanying records should include all items listed on the "Submission Checklist"
</t>
    </r>
    <r>
      <rPr>
        <b/>
        <sz val="7"/>
        <rFont val="Arial"/>
        <family val="2"/>
      </rPr>
      <t xml:space="preserve">
VOLUNTEER FINANCIAL REVIEWER:
</t>
    </r>
    <r>
      <rPr>
        <sz val="7"/>
        <rFont val="Arial"/>
        <family val="2"/>
      </rPr>
      <t>Thank you for agreeing to perform this Financial Review.  The ongoing financial health of the organization is dependent on volunteers like yourself to help ensure that the records of the organization are being properly maintained and that the monies entrusted have been managed in a fiscally responsible manner.</t>
    </r>
  </si>
  <si>
    <t>Information in this part of the Checklist should be completed by the Treasurer of the Recipient Council based on the amounts shown in the Recipients Council's records as received.</t>
  </si>
  <si>
    <t xml:space="preserve">Registration Fees:  </t>
  </si>
  <si>
    <t>Registration fees received (from council above or paid by parent)</t>
  </si>
  <si>
    <t>Registration fees paid up to next level council</t>
  </si>
  <si>
    <t xml:space="preserve">Net registration fees retained </t>
  </si>
  <si>
    <t># of girls registered</t>
  </si>
  <si>
    <t>Unit or District share of registration to be retained</t>
  </si>
  <si>
    <t>Total registration fee entitlement</t>
  </si>
  <si>
    <t>Difference (if more or less than 0, provide detail below)</t>
  </si>
  <si>
    <t>Cookies:</t>
  </si>
  <si>
    <t>Quantity</t>
  </si>
  <si>
    <t>Price</t>
  </si>
  <si>
    <t>Total $</t>
  </si>
  <si>
    <t>PURCHASE PRICE #1</t>
  </si>
  <si>
    <t>Sales</t>
  </si>
  <si>
    <t>Spring</t>
  </si>
  <si>
    <t>cases</t>
  </si>
  <si>
    <t>per case</t>
  </si>
  <si>
    <t>Purchases</t>
  </si>
  <si>
    <t>On occasion cookies</t>
  </si>
  <si>
    <t xml:space="preserve">  Difference</t>
  </si>
  <si>
    <t>**</t>
  </si>
  <si>
    <t>are purchased for different</t>
  </si>
  <si>
    <t>prices.  Please break</t>
  </si>
  <si>
    <t>Fall</t>
  </si>
  <si>
    <t>these cookies down</t>
  </si>
  <si>
    <t>amongst these two</t>
  </si>
  <si>
    <t>sections</t>
  </si>
  <si>
    <t>Note:  Units net profit per case must be at least $11 (Guaranteed Unit Share)</t>
  </si>
  <si>
    <t>**Please provide detailed information regarding any cookies unsold at period end</t>
  </si>
  <si>
    <t>___________________________________________________________________</t>
  </si>
  <si>
    <t>PURCHASE PRICE #2</t>
  </si>
  <si>
    <t>CWFF Contribution</t>
  </si>
  <si>
    <t>Fund Raising</t>
  </si>
  <si>
    <t>Approval has been given for the following Fund Raising Activities:</t>
  </si>
  <si>
    <t>(provide copy of approved FR1)</t>
  </si>
  <si>
    <t>GENERAL QUESTIONS</t>
  </si>
  <si>
    <t>Yes</t>
  </si>
  <si>
    <t>No</t>
  </si>
  <si>
    <t>Is any of the money on hand at the end of the period earmarked for any specific purpose?</t>
  </si>
  <si>
    <t>If so, what purpose? _______________________ Amount: $ _____________</t>
  </si>
  <si>
    <t>_______________________________________________________________</t>
  </si>
  <si>
    <t>Did the unit receive any grants in the period?</t>
  </si>
  <si>
    <t>If so, from whom? ___________________________ Amount: $ _____________</t>
  </si>
  <si>
    <t>Does the unit owe any money?</t>
  </si>
  <si>
    <t>If so, to whom? _____________________________ Amount $ _____________</t>
  </si>
  <si>
    <t>Is compensation paid to anyone beyond reimbursement of expenses?</t>
  </si>
  <si>
    <t>Guiders</t>
  </si>
  <si>
    <t>Girls</t>
  </si>
  <si>
    <t xml:space="preserve">How many members do you have? </t>
  </si>
  <si>
    <t>Paid</t>
  </si>
  <si>
    <t>(Guiders currently paid for by province, please provide number of Guiders only)</t>
  </si>
  <si>
    <t>Subsidized</t>
  </si>
  <si>
    <t>Where is  your Bank Account?  If reporting entity has more than one bank account, please provide details</t>
  </si>
  <si>
    <t>Reconciled</t>
  </si>
  <si>
    <t>Institution</t>
  </si>
  <si>
    <t>Branch</t>
  </si>
  <si>
    <t>Account Number</t>
  </si>
  <si>
    <t>Actual Name on Account</t>
  </si>
  <si>
    <t>Balance</t>
  </si>
  <si>
    <t>A</t>
  </si>
  <si>
    <t>Do you hold other Investments?     If so, type:_________________________ Value: _________________</t>
  </si>
  <si>
    <t>B</t>
  </si>
  <si>
    <r>
      <t xml:space="preserve">Institution: __________________________________________________ </t>
    </r>
    <r>
      <rPr>
        <i/>
        <sz val="8"/>
        <rFont val="Arial"/>
        <family val="2"/>
      </rPr>
      <t>(include photocopy of certificate)</t>
    </r>
  </si>
  <si>
    <t>Do you own other property?          Describe:__________________________ Value: __________________</t>
  </si>
  <si>
    <r>
      <t xml:space="preserve">(e.g. building, campsite, equipment, etc.) </t>
    </r>
    <r>
      <rPr>
        <sz val="9"/>
        <rFont val="Arial"/>
        <family val="2"/>
      </rPr>
      <t xml:space="preserve">  ________________________________________________________</t>
    </r>
  </si>
  <si>
    <t>C</t>
  </si>
  <si>
    <r>
      <t xml:space="preserve">LIABILITIES  </t>
    </r>
    <r>
      <rPr>
        <i/>
        <sz val="8"/>
        <rFont val="Arial"/>
        <family val="2"/>
      </rPr>
      <t>(Please attach list if applicable)</t>
    </r>
  </si>
  <si>
    <t>D</t>
  </si>
  <si>
    <t>If there is insufficient space on this form, please attach additional documentation.</t>
  </si>
  <si>
    <t>NET ASSETS                   A+B+C+D</t>
  </si>
  <si>
    <t>Other Policies Reviewer should know:</t>
  </si>
  <si>
    <t>Guiders:</t>
  </si>
  <si>
    <t>Approved Signing Officers:</t>
  </si>
  <si>
    <t>The above information should be provided by the Treasurer of the Reporting Entity</t>
  </si>
  <si>
    <t>SOUTHERN VANCOUVER ISLAND AREA GIRL GUIDES</t>
  </si>
  <si>
    <t>FINANCIAL REVIEW</t>
  </si>
  <si>
    <t>UNIT:</t>
  </si>
  <si>
    <t>OBJECTIVES:</t>
  </si>
  <si>
    <t xml:space="preserve">The purpose of the Financial Review is to ensure that all monies entrusted to the Reporting Entity have been managed in a fiscally responsible manner.  </t>
  </si>
  <si>
    <t xml:space="preserve">This entails ensuring that all monies that were due were collected and promptly deposited in the bank, that all expenditures were properly documented, </t>
  </si>
  <si>
    <t>and that receipts for the expenses have been retained.</t>
  </si>
  <si>
    <t>A secondary objective is to provide helpful recommendations regarding the recordkeeping.</t>
  </si>
  <si>
    <t>N/A</t>
  </si>
  <si>
    <t>Comments</t>
  </si>
  <si>
    <t>If fund raising revenue occurred (not including cookie sales), was approval obtained?  Copy of FR1 should be provided</t>
  </si>
  <si>
    <t>Where revenue generated was for a specific purpose,  were the related expenses at least equal to the amount collected (e.g. Cookies, CWFF)</t>
  </si>
  <si>
    <t>Does the amount collected for weekly dues seem reasonable for the number of girls registered?</t>
  </si>
  <si>
    <t>If investments exist, have you seen a copy of the actual certificates? *Credit Union shares value is shown on bank statements</t>
  </si>
  <si>
    <t>Are there funds on hand at the end of the period?  If not what is the source of the funds to cover the deficiency</t>
  </si>
  <si>
    <t>BANK STATEMENTS</t>
  </si>
  <si>
    <t>Are bank statements reconciled each month?</t>
  </si>
  <si>
    <t>Does beginning balance agree with the bank records for the beginning of the period?</t>
  </si>
  <si>
    <t>Does the beginning balance agree with the prior period’s ending balance?</t>
  </si>
  <si>
    <t>Does the ending balance agree with the bank reconciliation?</t>
  </si>
  <si>
    <t>Were there any automatic withdrawals, or debits made using bank cards?</t>
  </si>
  <si>
    <t>Have all bank charges been recorded?</t>
  </si>
  <si>
    <t>Has all interest income been recorded?</t>
  </si>
  <si>
    <t xml:space="preserve">Are bank accounts in the name of Girl Guides of Canada &amp; the entity's full name?  </t>
  </si>
  <si>
    <t>Are all cheques signed by two approved signing officers?</t>
  </si>
  <si>
    <t>Are any of the signatories to the account related to each other?</t>
  </si>
  <si>
    <t>Is any cheque co-signed by the cheque payee?</t>
  </si>
  <si>
    <t>Are there any entries in the bank statements which are not shown on the financial record?</t>
  </si>
  <si>
    <t>DEPOSITS</t>
  </si>
  <si>
    <t>Are all amounts received per the receipt book reflected in the financial records, and vice-versa?</t>
  </si>
  <si>
    <t>Are deposits itemized in the deposit book, or have itemized deposit records been provided?</t>
  </si>
  <si>
    <t>Are all deposits recorded on the financial record sheet in the correct columns?</t>
  </si>
  <si>
    <t>Does revenue appear to have been deposited on a timely basis?</t>
  </si>
  <si>
    <t>EXPENSES</t>
  </si>
  <si>
    <t>Do the receipts for paid expenses agree with the amounts recorded as expenses?  If NO, list major exceptions</t>
  </si>
  <si>
    <t>Do the types of expenses seem reasonable?</t>
  </si>
  <si>
    <t>Were expenses reimbursed within the timeline provided for in the reporting entity's Guidelines?</t>
  </si>
  <si>
    <t>Were all expenses paid by cheque?</t>
  </si>
  <si>
    <t>Are all cheques recorded on the financial record sheet in the correct columns?</t>
  </si>
  <si>
    <t>Does every cheque written have supporting documentation?</t>
  </si>
  <si>
    <t>Are outstanding cheques dated within 6 months?</t>
  </si>
  <si>
    <t xml:space="preserve">Was GST remitted on overnight activities? </t>
  </si>
  <si>
    <t>SUMMARY</t>
  </si>
  <si>
    <t>Do the totals in the financial records agree with totals recorded on the financial report?</t>
  </si>
  <si>
    <t>Are all of the financial record entries clearly described?</t>
  </si>
  <si>
    <t>Do you believe these records reflect responsible fiscal management of the unit’s assets?</t>
  </si>
  <si>
    <t>Does the unit have a budget?</t>
  </si>
  <si>
    <t>If a budget exists, are budget to actual figures monitored?</t>
  </si>
  <si>
    <t>REPORT OF THE VOLUNTEER FINANCIAL REVIEWER</t>
  </si>
  <si>
    <t xml:space="preserve">I have read the current Financial Section in Guiding Essentials.  http://forms.girlguides.ca/GuiderResources/Shared%20Documents/guiding-essentials.pdf </t>
  </si>
  <si>
    <t>I have read the “Guidelines for Financial Records” in the Standard Financial Reporting Manual. http://forms.girlguides.ca/Shared%20Documents/StandardFinancialReportingManual/standard-financial-reporting-manual.pdf</t>
  </si>
  <si>
    <t>I have read the BC Council Standards especially those pertaining to financial compensation and fundraising. http://www.bc-girlguides.org/WEB/Documents/BC/BCCouncilStandards_May2015.pdf</t>
  </si>
  <si>
    <t xml:space="preserve">I have completed the review of the Financial Report of </t>
  </si>
  <si>
    <t>for the period</t>
  </si>
  <si>
    <t>I am not related to any of the signing officers of the unit being reviewed.</t>
  </si>
  <si>
    <t>I believe that the National and Provincial Financial Policies and Guidelines HAVE / HAVE NOT been followed.</t>
  </si>
  <si>
    <t>I believe the Financial Report accurately reflects the transactions in the Financial Records.</t>
  </si>
  <si>
    <t>I believe funds HAVE / HAVE NOT been managed in a fiscally responsible manner.</t>
  </si>
  <si>
    <t>A list of recordkeeping recommendations is attached.</t>
  </si>
  <si>
    <t>Name of Reviewer</t>
  </si>
  <si>
    <t>signature</t>
  </si>
  <si>
    <t>Phone Number:</t>
  </si>
  <si>
    <t>date</t>
  </si>
  <si>
    <t>RECORDKEEPING RECOMMENDATIONS</t>
  </si>
  <si>
    <t>This section to be completed by the Commissioner of the Recipient Council AFTER the review.</t>
  </si>
  <si>
    <t>Commissioner's Comment</t>
  </si>
  <si>
    <t>The Reporting entity HAS/HAS NOT used their funds in an appropriate manner.</t>
  </si>
  <si>
    <t>Commissioner's Signature</t>
  </si>
  <si>
    <t>Date</t>
  </si>
  <si>
    <t>SOUTHERN VANCOUVER ISLAND AREA - FINANCIAL REVIEWS</t>
  </si>
  <si>
    <t>List of items to submit for Financial Review</t>
  </si>
  <si>
    <t>Financial Review Checklist (complete both pages)</t>
  </si>
  <si>
    <t>Financial Review Form (include a blank copy with your documents)</t>
  </si>
  <si>
    <t>Statement of Revenue &amp; Expenses (from electronic spreadsheet)</t>
  </si>
  <si>
    <t xml:space="preserve">  Provide printout and electronic copy</t>
  </si>
  <si>
    <t>Prior review report in full</t>
  </si>
  <si>
    <t>For December review, entire package previously submitted for January to June.</t>
  </si>
  <si>
    <t>Spreadsheet entries (for review period)</t>
  </si>
  <si>
    <t>Bank deposit slips and supporting detail</t>
  </si>
  <si>
    <t>Bank Statements including copies of cancelled cheques</t>
  </si>
  <si>
    <t>All receipts issued for money received</t>
  </si>
  <si>
    <t>Expense receipts and supporting expense claim forms</t>
  </si>
  <si>
    <t>FR1 (if any fundraising funds deposited)</t>
  </si>
  <si>
    <t>Copy of cookie sign out sheet</t>
  </si>
  <si>
    <t>Copies of GST returns filed during the period</t>
  </si>
  <si>
    <t>Annual Budget (with actual figures if tracked)</t>
  </si>
  <si>
    <t>DISTRICT TREASURER - provide reviewer with a copy of District Guidelines</t>
  </si>
  <si>
    <t>FINANCIAL RECORDS STORAGE</t>
  </si>
  <si>
    <t>UNIT/COMMITTEE</t>
  </si>
  <si>
    <t>DISTRICT</t>
  </si>
  <si>
    <t>PERIOD COVERED</t>
  </si>
  <si>
    <t>TO</t>
  </si>
  <si>
    <t>SUBMITTED FOR STORAGE (Date)</t>
  </si>
  <si>
    <t>Please initial below to confirm the following:</t>
  </si>
  <si>
    <t>- All paper clips, plastic and metal (except staples) have been removed from these records</t>
  </si>
  <si>
    <t>- All records retaining to the financial period have been included (bank statements, cancelled
  cheques, record sheets,receipts, etc.)</t>
  </si>
  <si>
    <t>Note that records should be submitted for storage after the end of the financial year or when the unit is closed. It is acceptable to retain one prior year within the unit but all prior years must be stored at SVI Area.</t>
  </si>
  <si>
    <t>Please put all records in a 9 x 12 (or larger) envelope, attach this completed form and forward to SVI Area Guide House.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</si>
</sst>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 #,##0.00_-;_-* \-??_-;_-@_-"/>
    <numFmt numFmtId="165" formatCode="_-\$* #,##0.00_-;&quot;-$&quot;* #,##0.00_-;_-\$* \-??_-;_-@_-"/>
    <numFmt numFmtId="166" formatCode="dd/mm/yyyy"/>
    <numFmt numFmtId="167" formatCode="mmmm/dd/yyyy"/>
    <numFmt numFmtId="168" formatCode="\$#,##0.00"/>
    <numFmt numFmtId="169" formatCode="d/mmm/yy;@"/>
    <numFmt numFmtId="170" formatCode="\$#,##0.00;[Red]&quot;-$&quot;#,##0.00"/>
    <numFmt numFmtId="171" formatCode="\$#,##0.00;[Red]\$#,##0.00"/>
    <numFmt numFmtId="172" formatCode="#,##0.00;[Red]#,##0.00"/>
    <numFmt numFmtId="173" formatCode="mmmm\ dd\,yyyy"/>
    <numFmt numFmtId="174" formatCode="_(* #,##0.00_);_(* \(#,##0.00\);_(* \-??_);_(@_)"/>
    <numFmt numFmtId="175" formatCode="dddd&quot;, &quot;mmmm\ dd&quot;, &quot;yyyy"/>
    <numFmt numFmtId="176" formatCode="\$#,##0"/>
    <numFmt numFmtId="177" formatCode="mmmm\ d&quot;, &quot;yyyy"/>
    <numFmt numFmtId="178" formatCode="_(* #,##0.00_);_(* \(#,##0.00\);_(* \-_);_(@_)"/>
  </numFmts>
  <fonts count="116">
    <font>
      <sz val="10"/>
      <name val="Arial"/>
      <family val="2"/>
    </font>
    <font>
      <sz val="10"/>
      <name val="Lucida Sans"/>
      <family val="2"/>
    </font>
    <font>
      <u val="single"/>
      <sz val="10"/>
      <color indexed="12"/>
      <name val="Arial"/>
      <family val="2"/>
    </font>
    <font>
      <sz val="11"/>
      <color indexed="8"/>
      <name val="Calibri"/>
      <family val="2"/>
    </font>
    <font>
      <sz val="12"/>
      <name val="Times New Roman"/>
      <family val="1"/>
    </font>
    <font>
      <b/>
      <sz val="12"/>
      <name val="Times New Roman"/>
      <family val="1"/>
    </font>
    <font>
      <b/>
      <sz val="14"/>
      <name val="Calibri"/>
      <family val="2"/>
    </font>
    <font>
      <sz val="14"/>
      <name val="Calibri"/>
      <family val="2"/>
    </font>
    <font>
      <sz val="12"/>
      <name val="MS Gothic"/>
      <family val="3"/>
    </font>
    <font>
      <sz val="12"/>
      <name val="Calibri"/>
      <family val="2"/>
    </font>
    <font>
      <sz val="12"/>
      <name val="Segoe UI Symbol"/>
      <family val="2"/>
    </font>
    <font>
      <b/>
      <sz val="14"/>
      <color indexed="8"/>
      <name val="Calibri"/>
      <family val="2"/>
    </font>
    <font>
      <b/>
      <i/>
      <sz val="20"/>
      <color indexed="8"/>
      <name val="Calibri"/>
      <family val="2"/>
    </font>
    <font>
      <sz val="14"/>
      <color indexed="8"/>
      <name val="Calibri"/>
      <family val="2"/>
    </font>
    <font>
      <b/>
      <sz val="11"/>
      <color indexed="8"/>
      <name val="Calibri"/>
      <family val="2"/>
    </font>
    <font>
      <b/>
      <sz val="11"/>
      <color indexed="8"/>
      <name val="Cambria"/>
      <family val="1"/>
    </font>
    <font>
      <b/>
      <sz val="9"/>
      <color indexed="8"/>
      <name val="Calibri"/>
      <family val="2"/>
    </font>
    <font>
      <sz val="9"/>
      <color indexed="8"/>
      <name val="Calibri"/>
      <family val="2"/>
    </font>
    <font>
      <b/>
      <sz val="10"/>
      <color indexed="8"/>
      <name val="Calibri"/>
      <family val="2"/>
    </font>
    <font>
      <sz val="10"/>
      <color indexed="8"/>
      <name val="Calibri"/>
      <family val="2"/>
    </font>
    <font>
      <sz val="12"/>
      <color indexed="8"/>
      <name val="Calibri"/>
      <family val="2"/>
    </font>
    <font>
      <b/>
      <sz val="20"/>
      <color indexed="8"/>
      <name val="Calibri"/>
      <family val="2"/>
    </font>
    <font>
      <b/>
      <i/>
      <sz val="14"/>
      <color indexed="8"/>
      <name val="Calibri"/>
      <family val="2"/>
    </font>
    <font>
      <b/>
      <sz val="10"/>
      <name val="Arial"/>
      <family val="2"/>
    </font>
    <font>
      <b/>
      <sz val="12"/>
      <name val="Arial"/>
      <family val="2"/>
    </font>
    <font>
      <b/>
      <sz val="9"/>
      <name val="Arial"/>
      <family val="2"/>
    </font>
    <font>
      <b/>
      <u val="single"/>
      <sz val="18"/>
      <color indexed="30"/>
      <name val="Arial"/>
      <family val="2"/>
    </font>
    <font>
      <sz val="9"/>
      <color indexed="8"/>
      <name val="Arial"/>
      <family val="2"/>
    </font>
    <font>
      <sz val="10"/>
      <color indexed="30"/>
      <name val="Arial"/>
      <family val="2"/>
    </font>
    <font>
      <sz val="11"/>
      <color indexed="8"/>
      <name val="Arial"/>
      <family val="2"/>
    </font>
    <font>
      <sz val="14"/>
      <color indexed="30"/>
      <name val="Arial"/>
      <family val="2"/>
    </font>
    <font>
      <sz val="11"/>
      <color indexed="30"/>
      <name val="Arial"/>
      <family val="2"/>
    </font>
    <font>
      <sz val="14"/>
      <color indexed="8"/>
      <name val="Arial"/>
      <family val="2"/>
    </font>
    <font>
      <sz val="8"/>
      <color indexed="8"/>
      <name val="Arial"/>
      <family val="2"/>
    </font>
    <font>
      <sz val="12"/>
      <color indexed="8"/>
      <name val="Arial"/>
      <family val="2"/>
    </font>
    <font>
      <i/>
      <sz val="10"/>
      <name val="Arial"/>
      <family val="2"/>
    </font>
    <font>
      <b/>
      <sz val="11"/>
      <color indexed="8"/>
      <name val="Arial"/>
      <family val="2"/>
    </font>
    <font>
      <sz val="7"/>
      <color indexed="8"/>
      <name val="Arial"/>
      <family val="2"/>
    </font>
    <font>
      <b/>
      <sz val="22"/>
      <name val="Times New Roman"/>
      <family val="1"/>
    </font>
    <font>
      <sz val="18"/>
      <name val="Times New Roman"/>
      <family val="1"/>
    </font>
    <font>
      <b/>
      <sz val="18"/>
      <name val="Times New Roman"/>
      <family val="1"/>
    </font>
    <font>
      <sz val="16"/>
      <name val="Times New Roman"/>
      <family val="1"/>
    </font>
    <font>
      <b/>
      <sz val="16"/>
      <name val="Times New Roman"/>
      <family val="1"/>
    </font>
    <font>
      <sz val="14"/>
      <name val="Times New Roman"/>
      <family val="1"/>
    </font>
    <font>
      <sz val="10"/>
      <name val="Times New Roman"/>
      <family val="1"/>
    </font>
    <font>
      <b/>
      <sz val="14"/>
      <name val="Times New Roman"/>
      <family val="1"/>
    </font>
    <font>
      <i/>
      <sz val="12"/>
      <name val="Times New Roman"/>
      <family val="1"/>
    </font>
    <font>
      <sz val="8"/>
      <name val="Arial"/>
      <family val="2"/>
    </font>
    <font>
      <sz val="8"/>
      <color indexed="10"/>
      <name val="Arial"/>
      <family val="2"/>
    </font>
    <font>
      <b/>
      <sz val="10"/>
      <color indexed="10"/>
      <name val="Arial"/>
      <family val="2"/>
    </font>
    <font>
      <i/>
      <sz val="8"/>
      <name val="Arial"/>
      <family val="2"/>
    </font>
    <font>
      <b/>
      <sz val="12"/>
      <color indexed="10"/>
      <name val="Times New Roman"/>
      <family val="1"/>
    </font>
    <font>
      <b/>
      <sz val="10"/>
      <color indexed="10"/>
      <name val="Times New Roman"/>
      <family val="1"/>
    </font>
    <font>
      <b/>
      <i/>
      <sz val="10"/>
      <name val="Times New Roman"/>
      <family val="1"/>
    </font>
    <font>
      <b/>
      <sz val="10"/>
      <name val="Times New Roman"/>
      <family val="1"/>
    </font>
    <font>
      <i/>
      <sz val="10"/>
      <name val="Times New Roman"/>
      <family val="1"/>
    </font>
    <font>
      <sz val="10"/>
      <color indexed="10"/>
      <name val="Times New Roman"/>
      <family val="1"/>
    </font>
    <font>
      <sz val="10"/>
      <color indexed="13"/>
      <name val="Times New Roman"/>
      <family val="1"/>
    </font>
    <font>
      <b/>
      <sz val="14"/>
      <name val="Arial"/>
      <family val="2"/>
    </font>
    <font>
      <b/>
      <sz val="7"/>
      <name val="Arial"/>
      <family val="2"/>
    </font>
    <font>
      <sz val="7"/>
      <name val="Arial"/>
      <family val="2"/>
    </font>
    <font>
      <sz val="9"/>
      <name val="Arial"/>
      <family val="2"/>
    </font>
    <font>
      <sz val="7.5"/>
      <name val="Arial"/>
      <family val="2"/>
    </font>
    <font>
      <b/>
      <i/>
      <sz val="9"/>
      <name val="Arial"/>
      <family val="2"/>
    </font>
    <font>
      <sz val="9.5"/>
      <name val="Arial"/>
      <family val="2"/>
    </font>
    <font>
      <b/>
      <sz val="9.5"/>
      <name val="Arial"/>
      <family val="2"/>
    </font>
    <font>
      <sz val="6"/>
      <name val="Arial"/>
      <family val="2"/>
    </font>
    <font>
      <b/>
      <i/>
      <sz val="10"/>
      <name val="Arial"/>
      <family val="2"/>
    </font>
    <font>
      <b/>
      <sz val="12"/>
      <name val="Arial Narrow"/>
      <family val="2"/>
    </font>
    <font>
      <sz val="12"/>
      <color indexed="12"/>
      <name val="Arial Narrow"/>
      <family val="2"/>
    </font>
    <font>
      <sz val="8"/>
      <name val="Arial Narrow"/>
      <family val="2"/>
    </font>
    <font>
      <sz val="10"/>
      <name val="Arial Narrow"/>
      <family val="2"/>
    </font>
    <font>
      <sz val="9"/>
      <name val="Arial Narrow"/>
      <family val="2"/>
    </font>
    <font>
      <sz val="12"/>
      <name val="Arial Narrow"/>
      <family val="2"/>
    </font>
    <font>
      <b/>
      <sz val="10"/>
      <name val="Arial Narrow"/>
      <family val="2"/>
    </font>
    <font>
      <b/>
      <sz val="9"/>
      <name val="Arial Narrow"/>
      <family val="2"/>
    </font>
    <font>
      <sz val="11"/>
      <name val="Arial Narrow"/>
      <family val="2"/>
    </font>
    <font>
      <sz val="10"/>
      <color indexed="12"/>
      <name val="Arial Narrow"/>
      <family val="2"/>
    </font>
    <font>
      <b/>
      <sz val="14"/>
      <name val="Arial Narrow"/>
      <family val="2"/>
    </font>
    <font>
      <sz val="11"/>
      <color indexed="12"/>
      <name val="Arial Narrow"/>
      <family val="2"/>
    </font>
    <font>
      <i/>
      <sz val="8"/>
      <name val="Times New Roman"/>
      <family val="1"/>
    </font>
    <font>
      <sz val="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7.5"/>
      <color indexed="56"/>
      <name val="Arial"/>
      <family val="0"/>
    </font>
    <font>
      <b/>
      <sz val="6"/>
      <color indexed="44"/>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4"/>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55"/>
        <bgColor indexed="64"/>
      </patternFill>
    </fill>
    <fill>
      <patternFill patternType="solid">
        <fgColor indexed="46"/>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color indexed="63"/>
      </left>
      <right>
        <color indexed="63"/>
      </right>
      <top style="thin">
        <color indexed="8"/>
      </top>
      <bottom style="double">
        <color indexed="8"/>
      </bottom>
    </border>
    <border>
      <left style="double">
        <color indexed="8"/>
      </left>
      <right style="double">
        <color indexed="8"/>
      </right>
      <top style="double">
        <color indexed="8"/>
      </top>
      <bottom style="double">
        <color indexed="8"/>
      </bottom>
    </border>
    <border>
      <left style="thick">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medium">
        <color indexed="8"/>
      </left>
      <right style="hair">
        <color indexed="8"/>
      </right>
      <top>
        <color indexed="63"/>
      </top>
      <bottom>
        <color indexed="63"/>
      </bottom>
    </border>
    <border>
      <left style="hair">
        <color indexed="8"/>
      </left>
      <right style="medium">
        <color indexed="8"/>
      </right>
      <top>
        <color indexed="63"/>
      </top>
      <bottom>
        <color indexed="63"/>
      </bottom>
    </border>
    <border>
      <left style="hair">
        <color indexed="8"/>
      </left>
      <right style="medium">
        <color indexed="8"/>
      </right>
      <top>
        <color indexed="63"/>
      </top>
      <bottom style="thin">
        <color indexed="8"/>
      </bottom>
    </border>
    <border>
      <left style="double">
        <color indexed="8"/>
      </left>
      <right style="double">
        <color indexed="8"/>
      </right>
      <top style="double">
        <color indexed="8"/>
      </top>
      <bottom style="medium">
        <color indexed="8"/>
      </bottom>
    </border>
    <border>
      <left style="thick">
        <color indexed="8"/>
      </left>
      <right style="hair">
        <color indexed="8"/>
      </right>
      <top>
        <color indexed="63"/>
      </top>
      <bottom>
        <color indexed="63"/>
      </bottom>
    </border>
    <border>
      <left style="hair">
        <color indexed="8"/>
      </left>
      <right>
        <color indexed="63"/>
      </right>
      <top>
        <color indexed="63"/>
      </top>
      <bottom>
        <color indexed="63"/>
      </bottom>
    </border>
    <border>
      <left style="double">
        <color indexed="8"/>
      </left>
      <right style="double">
        <color indexed="8"/>
      </right>
      <top>
        <color indexed="63"/>
      </top>
      <bottom>
        <color indexed="63"/>
      </bottom>
    </border>
    <border>
      <left style="thick">
        <color indexed="8"/>
      </left>
      <right style="hair">
        <color indexed="8"/>
      </right>
      <top style="thin">
        <color indexed="8"/>
      </top>
      <bottom style="double">
        <color indexed="8"/>
      </bottom>
    </border>
    <border>
      <left style="hair">
        <color indexed="8"/>
      </left>
      <right style="medium">
        <color indexed="8"/>
      </right>
      <top style="thin">
        <color indexed="8"/>
      </top>
      <bottom style="double">
        <color indexed="8"/>
      </bottom>
    </border>
    <border>
      <left style="medium">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style="double">
        <color indexed="8"/>
      </left>
      <right style="double">
        <color indexed="8"/>
      </right>
      <top style="thin">
        <color indexed="8"/>
      </top>
      <bottom style="double">
        <color indexed="8"/>
      </bottom>
    </border>
    <border>
      <left style="hair">
        <color indexed="8"/>
      </left>
      <right style="double">
        <color indexed="8"/>
      </right>
      <top style="thin">
        <color indexed="8"/>
      </top>
      <bottom>
        <color indexed="63"/>
      </bottom>
    </border>
    <border>
      <left style="hair">
        <color indexed="8"/>
      </left>
      <right style="double">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style="double">
        <color indexed="8"/>
      </right>
      <top style="thin">
        <color indexed="8"/>
      </top>
      <bottom style="double">
        <color indexed="8"/>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thick">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style="medium">
        <color indexed="8"/>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ck">
        <color indexed="8"/>
      </left>
      <right style="thin">
        <color indexed="8"/>
      </right>
      <top style="medium">
        <color indexed="8"/>
      </top>
      <bottom>
        <color indexed="63"/>
      </bottom>
    </border>
    <border>
      <left style="thick">
        <color indexed="8"/>
      </left>
      <right style="thin">
        <color indexed="8"/>
      </right>
      <top>
        <color indexed="63"/>
      </top>
      <bottom>
        <color indexed="63"/>
      </bottom>
    </border>
    <border>
      <left style="thick">
        <color indexed="8"/>
      </left>
      <right style="hair">
        <color indexed="8"/>
      </right>
      <top style="medium">
        <color indexed="8"/>
      </top>
      <bottom>
        <color indexed="63"/>
      </bottom>
    </border>
    <border>
      <left style="hair">
        <color indexed="8"/>
      </left>
      <right style="hair">
        <color indexed="8"/>
      </right>
      <top style="medium">
        <color indexed="8"/>
      </top>
      <bottom>
        <color indexed="63"/>
      </bottom>
    </border>
    <border>
      <left style="hair">
        <color indexed="8"/>
      </left>
      <right>
        <color indexed="63"/>
      </right>
      <top style="medium">
        <color indexed="8"/>
      </top>
      <bottom>
        <color indexed="63"/>
      </bottom>
    </border>
    <border>
      <left style="hair">
        <color indexed="8"/>
      </left>
      <right style="double">
        <color indexed="8"/>
      </right>
      <top style="medium">
        <color indexed="8"/>
      </top>
      <bottom>
        <color indexed="63"/>
      </bottom>
    </border>
    <border>
      <left style="double">
        <color indexed="8"/>
      </left>
      <right style="hair">
        <color indexed="8"/>
      </right>
      <top style="medium">
        <color indexed="8"/>
      </top>
      <bottom>
        <color indexed="63"/>
      </bottom>
    </border>
    <border>
      <left style="hair">
        <color indexed="8"/>
      </left>
      <right style="thick">
        <color indexed="8"/>
      </right>
      <top style="medium">
        <color indexed="8"/>
      </top>
      <bottom>
        <color indexed="63"/>
      </bottom>
    </border>
    <border>
      <left style="hair">
        <color indexed="8"/>
      </left>
      <right style="hair">
        <color indexed="8"/>
      </right>
      <top>
        <color indexed="63"/>
      </top>
      <bottom>
        <color indexed="63"/>
      </bottom>
    </border>
    <border>
      <left style="double">
        <color indexed="8"/>
      </left>
      <right style="hair">
        <color indexed="8"/>
      </right>
      <top>
        <color indexed="63"/>
      </top>
      <bottom>
        <color indexed="63"/>
      </bottom>
    </border>
    <border>
      <left style="hair">
        <color indexed="8"/>
      </left>
      <right style="thick">
        <color indexed="8"/>
      </right>
      <top>
        <color indexed="63"/>
      </top>
      <bottom>
        <color indexed="63"/>
      </bottom>
    </border>
    <border>
      <left style="thick">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style="hair">
        <color indexed="8"/>
      </left>
      <right>
        <color indexed="63"/>
      </right>
      <top>
        <color indexed="63"/>
      </top>
      <bottom style="medium">
        <color indexed="8"/>
      </bottom>
    </border>
    <border>
      <left style="hair">
        <color indexed="8"/>
      </left>
      <right style="double">
        <color indexed="8"/>
      </right>
      <top>
        <color indexed="63"/>
      </top>
      <bottom style="medium">
        <color indexed="8"/>
      </bottom>
    </border>
    <border>
      <left style="hair">
        <color indexed="8"/>
      </left>
      <right style="thick">
        <color indexed="8"/>
      </right>
      <top>
        <color indexed="63"/>
      </top>
      <bottom style="medium">
        <color indexed="8"/>
      </bottom>
    </border>
    <border>
      <left style="double">
        <color indexed="8"/>
      </left>
      <right style="hair">
        <color indexed="8"/>
      </right>
      <top>
        <color indexed="63"/>
      </top>
      <bottom style="medium">
        <color indexed="8"/>
      </bottom>
    </border>
    <border>
      <left style="hair">
        <color indexed="8"/>
      </left>
      <right style="hair">
        <color indexed="8"/>
      </right>
      <top style="thin">
        <color indexed="8"/>
      </top>
      <bottom style="thin">
        <color indexed="8"/>
      </bottom>
    </border>
    <border>
      <left style="double">
        <color indexed="8"/>
      </left>
      <right>
        <color indexed="63"/>
      </right>
      <top style="medium">
        <color indexed="8"/>
      </top>
      <bottom style="medium">
        <color indexed="8"/>
      </bottom>
    </border>
    <border>
      <left style="thick">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thick">
        <color indexed="8"/>
      </right>
      <top style="medium">
        <color indexed="8"/>
      </top>
      <bottom style="medium">
        <color indexed="8"/>
      </bottom>
    </border>
    <border>
      <left>
        <color indexed="63"/>
      </left>
      <right style="hair">
        <color indexed="8"/>
      </right>
      <top style="medium">
        <color indexed="8"/>
      </top>
      <bottom style="medium">
        <color indexed="8"/>
      </bottom>
    </border>
    <border>
      <left style="thick">
        <color indexed="8"/>
      </left>
      <right style="thick">
        <color indexed="8"/>
      </right>
      <top style="medium">
        <color indexed="8"/>
      </top>
      <bottom style="thin">
        <color indexed="8"/>
      </bottom>
    </border>
    <border>
      <left style="thick">
        <color indexed="8"/>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style="thick">
        <color indexed="8"/>
      </right>
      <top style="medium">
        <color indexed="8"/>
      </top>
      <bottom style="thin">
        <color indexed="8"/>
      </bottom>
    </border>
    <border>
      <left>
        <color indexed="63"/>
      </left>
      <right style="hair">
        <color indexed="8"/>
      </right>
      <top style="medium">
        <color indexed="8"/>
      </top>
      <bottom style="thin">
        <color indexed="8"/>
      </bottom>
    </border>
    <border>
      <left style="thick">
        <color indexed="8"/>
      </left>
      <right style="thick">
        <color indexed="8"/>
      </right>
      <top>
        <color indexed="63"/>
      </top>
      <bottom style="medium">
        <color indexed="8"/>
      </bottom>
    </border>
    <border>
      <left style="thick">
        <color indexed="8"/>
      </left>
      <right style="hair">
        <color indexed="8"/>
      </right>
      <top>
        <color indexed="63"/>
      </top>
      <bottom style="double">
        <color indexed="8"/>
      </bottom>
    </border>
    <border>
      <left>
        <color indexed="63"/>
      </left>
      <right style="hair">
        <color indexed="8"/>
      </right>
      <top>
        <color indexed="63"/>
      </top>
      <bottom style="medium">
        <color indexed="8"/>
      </bottom>
    </border>
    <border>
      <left>
        <color indexed="63"/>
      </left>
      <right>
        <color indexed="63"/>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style="thin">
        <color indexed="8"/>
      </bottom>
    </border>
    <border>
      <left>
        <color indexed="63"/>
      </left>
      <right style="medium">
        <color indexed="8"/>
      </right>
      <top style="medium">
        <color indexed="8"/>
      </top>
      <bottom style="medium">
        <color indexed="8"/>
      </bottom>
    </border>
    <border>
      <left>
        <color indexed="63"/>
      </left>
      <right style="double">
        <color indexed="8"/>
      </right>
      <top>
        <color indexed="63"/>
      </top>
      <bottom style="medium">
        <color indexed="8"/>
      </bottom>
    </border>
    <border>
      <left style="medium">
        <color indexed="8"/>
      </left>
      <right style="medium">
        <color indexed="8"/>
      </right>
      <top style="medium">
        <color indexed="8"/>
      </top>
      <bottom>
        <color indexed="63"/>
      </bottom>
    </border>
    <border>
      <left style="thick">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medium">
        <color indexed="8"/>
      </top>
      <bottom style="medium">
        <color indexed="8"/>
      </bottom>
    </border>
    <border>
      <left style="thick">
        <color indexed="8"/>
      </left>
      <right>
        <color indexed="63"/>
      </right>
      <top style="medium">
        <color indexed="8"/>
      </top>
      <bottom style="medium">
        <color indexed="8"/>
      </bottom>
    </border>
    <border>
      <left style="thick">
        <color indexed="8"/>
      </left>
      <right style="double">
        <color indexed="8"/>
      </right>
      <top>
        <color indexed="63"/>
      </top>
      <bottom style="medium">
        <color indexed="8"/>
      </bottom>
    </border>
    <border>
      <left style="double">
        <color indexed="8"/>
      </left>
      <right style="medium">
        <color indexed="8"/>
      </right>
      <top>
        <color indexed="63"/>
      </top>
      <bottom>
        <color indexed="63"/>
      </bottom>
    </border>
    <border>
      <left style="double">
        <color indexed="8"/>
      </left>
      <right style="thin">
        <color indexed="8"/>
      </right>
      <top>
        <color indexed="63"/>
      </top>
      <bottom style="thin">
        <color indexed="8"/>
      </bottom>
    </border>
    <border>
      <left style="double">
        <color indexed="8"/>
      </left>
      <right style="thin">
        <color indexed="8"/>
      </right>
      <top style="thin">
        <color indexed="8"/>
      </top>
      <bottom>
        <color indexed="63"/>
      </bottom>
    </border>
    <border>
      <left>
        <color indexed="63"/>
      </left>
      <right style="thin">
        <color indexed="8"/>
      </right>
      <top>
        <color indexed="63"/>
      </top>
      <bottom>
        <color indexed="63"/>
      </bottom>
    </border>
    <border>
      <left style="hair">
        <color indexed="8"/>
      </left>
      <right style="hair">
        <color indexed="8"/>
      </right>
      <top style="hair">
        <color indexed="8"/>
      </top>
      <bottom style="hair">
        <color indexed="8"/>
      </bottom>
    </border>
    <border>
      <left style="double">
        <color indexed="8"/>
      </left>
      <right style="double">
        <color indexed="8"/>
      </right>
      <top>
        <color indexed="63"/>
      </top>
      <bottom style="double">
        <color indexed="8"/>
      </bottom>
    </border>
    <border>
      <left style="double">
        <color indexed="8"/>
      </left>
      <right style="double">
        <color indexed="8"/>
      </right>
      <top style="double">
        <color indexed="8"/>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26" borderId="0" applyNumberFormat="0" applyBorder="0" applyAlignment="0" applyProtection="0"/>
    <xf numFmtId="0" fontId="102" fillId="27" borderId="1" applyNumberFormat="0" applyAlignment="0" applyProtection="0"/>
    <xf numFmtId="0" fontId="103" fillId="28" borderId="2" applyNumberFormat="0" applyAlignment="0" applyProtection="0"/>
    <xf numFmtId="4" fontId="1" fillId="0" borderId="0" applyFill="0" applyBorder="0" applyAlignment="0" applyProtection="0"/>
    <xf numFmtId="41" fontId="0" fillId="0" borderId="0" applyFill="0" applyBorder="0" applyAlignment="0" applyProtection="0"/>
    <xf numFmtId="164" fontId="1"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5" fontId="1" fillId="0" borderId="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112" fillId="27" borderId="8" applyNumberFormat="0" applyAlignment="0" applyProtection="0"/>
    <xf numFmtId="9" fontId="0" fillId="0" borderId="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549">
    <xf numFmtId="0" fontId="0" fillId="0" borderId="0" xfId="0" applyAlignment="1">
      <alignment/>
    </xf>
    <xf numFmtId="0" fontId="4" fillId="0" borderId="0" xfId="0" applyFont="1" applyAlignment="1">
      <alignment/>
    </xf>
    <xf numFmtId="0" fontId="4" fillId="0" borderId="0" xfId="0" applyFont="1" applyAlignment="1" applyProtection="1">
      <alignment/>
      <protection/>
    </xf>
    <xf numFmtId="0" fontId="4" fillId="0" borderId="0" xfId="0" applyFont="1" applyAlignment="1" applyProtection="1">
      <alignment/>
      <protection locked="0"/>
    </xf>
    <xf numFmtId="0" fontId="5" fillId="0" borderId="0" xfId="0" applyFont="1" applyBorder="1" applyAlignment="1" applyProtection="1">
      <alignment/>
      <protection/>
    </xf>
    <xf numFmtId="0" fontId="4" fillId="0" borderId="0" xfId="0" applyFont="1" applyAlignment="1" applyProtection="1">
      <alignment horizontal="left"/>
      <protection/>
    </xf>
    <xf numFmtId="0" fontId="4" fillId="0" borderId="0" xfId="0" applyFont="1" applyBorder="1" applyAlignment="1" applyProtection="1">
      <alignment horizontal="left"/>
      <protection/>
    </xf>
    <xf numFmtId="0" fontId="4" fillId="0" borderId="0" xfId="0" applyFont="1" applyBorder="1" applyAlignment="1" applyProtection="1">
      <alignment/>
      <protection/>
    </xf>
    <xf numFmtId="0" fontId="4" fillId="33" borderId="0" xfId="0" applyFont="1" applyFill="1" applyAlignment="1" applyProtection="1">
      <alignment/>
      <protection/>
    </xf>
    <xf numFmtId="0" fontId="4" fillId="33" borderId="0" xfId="0" applyFont="1" applyFill="1" applyAlignment="1" applyProtection="1">
      <alignment/>
      <protection locked="0"/>
    </xf>
    <xf numFmtId="0" fontId="5" fillId="0" borderId="0" xfId="0" applyFont="1" applyAlignment="1" applyProtection="1">
      <alignment/>
      <protection/>
    </xf>
    <xf numFmtId="0" fontId="4" fillId="0" borderId="10" xfId="0" applyFont="1" applyBorder="1" applyAlignment="1" applyProtection="1">
      <alignment/>
      <protection locked="0"/>
    </xf>
    <xf numFmtId="166" fontId="4" fillId="0" borderId="10" xfId="0" applyNumberFormat="1" applyFont="1" applyBorder="1" applyAlignment="1" applyProtection="1">
      <alignment horizontal="center"/>
      <protection locked="0"/>
    </xf>
    <xf numFmtId="167" fontId="5" fillId="0" borderId="0" xfId="0" applyNumberFormat="1" applyFont="1" applyAlignment="1" applyProtection="1">
      <alignment horizontal="center"/>
      <protection/>
    </xf>
    <xf numFmtId="0" fontId="2" fillId="0" borderId="0" xfId="54" applyFont="1" applyFill="1" applyBorder="1" applyAlignment="1" applyProtection="1">
      <alignment/>
      <protection/>
    </xf>
    <xf numFmtId="0" fontId="6" fillId="0" borderId="0" xfId="0" applyFont="1" applyAlignment="1">
      <alignment/>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center" vertical="center"/>
    </xf>
    <xf numFmtId="0" fontId="0" fillId="0" borderId="0" xfId="0" applyAlignment="1">
      <alignment horizontal="left"/>
    </xf>
    <xf numFmtId="0" fontId="9" fillId="0" borderId="0" xfId="0" applyFont="1" applyAlignment="1">
      <alignment horizontal="left" vertical="center"/>
    </xf>
    <xf numFmtId="0" fontId="3" fillId="0" borderId="0" xfId="69">
      <alignment/>
      <protection/>
    </xf>
    <xf numFmtId="0" fontId="11" fillId="0" borderId="0" xfId="69" applyFont="1">
      <alignment/>
      <protection/>
    </xf>
    <xf numFmtId="0" fontId="3" fillId="0" borderId="0" xfId="69" applyAlignment="1">
      <alignment horizontal="center"/>
      <protection/>
    </xf>
    <xf numFmtId="0" fontId="13" fillId="0" borderId="0" xfId="69" applyFont="1">
      <alignment/>
      <protection/>
    </xf>
    <xf numFmtId="0" fontId="3" fillId="0" borderId="11" xfId="69" applyBorder="1">
      <alignment/>
      <protection/>
    </xf>
    <xf numFmtId="0" fontId="3" fillId="0" borderId="0" xfId="69" applyBorder="1">
      <alignment/>
      <protection/>
    </xf>
    <xf numFmtId="0" fontId="14" fillId="34" borderId="12" xfId="69" applyFont="1" applyFill="1" applyBorder="1">
      <alignment/>
      <protection/>
    </xf>
    <xf numFmtId="0" fontId="15" fillId="34" borderId="13" xfId="69" applyFont="1" applyFill="1" applyBorder="1" applyAlignment="1">
      <alignment horizontal="center"/>
      <protection/>
    </xf>
    <xf numFmtId="0" fontId="14" fillId="34" borderId="14" xfId="69" applyFont="1" applyFill="1" applyBorder="1">
      <alignment/>
      <protection/>
    </xf>
    <xf numFmtId="0" fontId="14" fillId="34" borderId="11" xfId="69" applyFont="1" applyFill="1" applyBorder="1">
      <alignment/>
      <protection/>
    </xf>
    <xf numFmtId="0" fontId="14" fillId="34" borderId="11" xfId="69" applyFont="1" applyFill="1" applyBorder="1" applyAlignment="1">
      <alignment horizontal="center" textRotation="90"/>
      <protection/>
    </xf>
    <xf numFmtId="0" fontId="14" fillId="34" borderId="15" xfId="69" applyFont="1" applyFill="1" applyBorder="1">
      <alignment/>
      <protection/>
    </xf>
    <xf numFmtId="0" fontId="3" fillId="0" borderId="10" xfId="69" applyBorder="1">
      <alignment/>
      <protection/>
    </xf>
    <xf numFmtId="0" fontId="16" fillId="0" borderId="10" xfId="69" applyFont="1" applyBorder="1">
      <alignment/>
      <protection/>
    </xf>
    <xf numFmtId="0" fontId="17" fillId="0" borderId="10" xfId="69" applyFont="1" applyBorder="1">
      <alignment/>
      <protection/>
    </xf>
    <xf numFmtId="168" fontId="17" fillId="0" borderId="10" xfId="69" applyNumberFormat="1" applyFont="1" applyBorder="1">
      <alignment/>
      <protection/>
    </xf>
    <xf numFmtId="4" fontId="17" fillId="0" borderId="10" xfId="69" applyNumberFormat="1" applyFont="1" applyBorder="1">
      <alignment/>
      <protection/>
    </xf>
    <xf numFmtId="0" fontId="14" fillId="0" borderId="10" xfId="69" applyFont="1" applyBorder="1">
      <alignment/>
      <protection/>
    </xf>
    <xf numFmtId="168" fontId="16" fillId="0" borderId="10" xfId="69" applyNumberFormat="1" applyFont="1" applyBorder="1">
      <alignment/>
      <protection/>
    </xf>
    <xf numFmtId="0" fontId="14" fillId="0" borderId="0" xfId="69" applyFont="1" applyBorder="1">
      <alignment/>
      <protection/>
    </xf>
    <xf numFmtId="168" fontId="14" fillId="0" borderId="0" xfId="69" applyNumberFormat="1" applyFont="1" applyBorder="1">
      <alignment/>
      <protection/>
    </xf>
    <xf numFmtId="168" fontId="3" fillId="0" borderId="0" xfId="69" applyNumberFormat="1" applyBorder="1">
      <alignment/>
      <protection/>
    </xf>
    <xf numFmtId="0" fontId="18" fillId="0" borderId="0" xfId="69" applyFont="1">
      <alignment/>
      <protection/>
    </xf>
    <xf numFmtId="168" fontId="19" fillId="0" borderId="0" xfId="69" applyNumberFormat="1" applyFont="1" applyBorder="1">
      <alignment/>
      <protection/>
    </xf>
    <xf numFmtId="0" fontId="20" fillId="0" borderId="0" xfId="69" applyFont="1">
      <alignment/>
      <protection/>
    </xf>
    <xf numFmtId="168" fontId="11" fillId="0" borderId="0" xfId="69" applyNumberFormat="1" applyFont="1" applyBorder="1">
      <alignment/>
      <protection/>
    </xf>
    <xf numFmtId="0" fontId="3" fillId="0" borderId="0" xfId="69" applyFont="1">
      <alignment/>
      <protection/>
    </xf>
    <xf numFmtId="0" fontId="21" fillId="0" borderId="0" xfId="69" applyFont="1">
      <alignment/>
      <protection/>
    </xf>
    <xf numFmtId="0" fontId="22" fillId="0" borderId="0" xfId="69" applyFont="1">
      <alignment/>
      <protection/>
    </xf>
    <xf numFmtId="0" fontId="14" fillId="34" borderId="13" xfId="69" applyFont="1" applyFill="1" applyBorder="1">
      <alignment/>
      <protection/>
    </xf>
    <xf numFmtId="0" fontId="14" fillId="34" borderId="16" xfId="69" applyFont="1" applyFill="1" applyBorder="1">
      <alignment/>
      <protection/>
    </xf>
    <xf numFmtId="169" fontId="3" fillId="0" borderId="10" xfId="69" applyNumberFormat="1" applyBorder="1">
      <alignment/>
      <protection/>
    </xf>
    <xf numFmtId="168" fontId="3" fillId="0" borderId="10" xfId="69" applyNumberFormat="1" applyBorder="1">
      <alignment/>
      <protection/>
    </xf>
    <xf numFmtId="168" fontId="3" fillId="0" borderId="11" xfId="69" applyNumberFormat="1" applyBorder="1">
      <alignment/>
      <protection/>
    </xf>
    <xf numFmtId="168" fontId="11" fillId="0" borderId="17" xfId="69" applyNumberFormat="1" applyFont="1" applyBorder="1">
      <alignment/>
      <protection/>
    </xf>
    <xf numFmtId="168" fontId="11" fillId="0" borderId="11" xfId="69" applyNumberFormat="1" applyFont="1" applyBorder="1">
      <alignment/>
      <protection/>
    </xf>
    <xf numFmtId="0" fontId="0" fillId="0" borderId="0" xfId="62">
      <alignment/>
      <protection/>
    </xf>
    <xf numFmtId="0" fontId="0" fillId="0" borderId="18" xfId="62" applyBorder="1">
      <alignment/>
      <protection/>
    </xf>
    <xf numFmtId="0" fontId="0" fillId="0" borderId="19" xfId="62" applyBorder="1">
      <alignment/>
      <protection/>
    </xf>
    <xf numFmtId="0" fontId="0" fillId="0" borderId="20" xfId="62" applyBorder="1">
      <alignment/>
      <protection/>
    </xf>
    <xf numFmtId="0" fontId="0" fillId="0" borderId="21" xfId="62" applyBorder="1">
      <alignment/>
      <protection/>
    </xf>
    <xf numFmtId="0" fontId="0" fillId="0" borderId="0" xfId="62" applyBorder="1">
      <alignment/>
      <protection/>
    </xf>
    <xf numFmtId="0" fontId="23" fillId="0" borderId="0" xfId="62" applyFont="1" applyBorder="1">
      <alignment/>
      <protection/>
    </xf>
    <xf numFmtId="0" fontId="24" fillId="0" borderId="0" xfId="62" applyFont="1" applyBorder="1" applyAlignment="1">
      <alignment horizontal="right"/>
      <protection/>
    </xf>
    <xf numFmtId="0" fontId="0" fillId="0" borderId="22" xfId="62" applyBorder="1">
      <alignment/>
      <protection/>
    </xf>
    <xf numFmtId="15" fontId="0" fillId="0" borderId="11" xfId="62" applyNumberFormat="1" applyBorder="1">
      <alignment/>
      <protection/>
    </xf>
    <xf numFmtId="0" fontId="0" fillId="0" borderId="11" xfId="62" applyBorder="1">
      <alignment/>
      <protection/>
    </xf>
    <xf numFmtId="170" fontId="0" fillId="0" borderId="11" xfId="62" applyNumberFormat="1" applyBorder="1">
      <alignment/>
      <protection/>
    </xf>
    <xf numFmtId="0" fontId="0" fillId="0" borderId="11" xfId="62" applyFont="1" applyBorder="1">
      <alignment/>
      <protection/>
    </xf>
    <xf numFmtId="0" fontId="0" fillId="0" borderId="23" xfId="62" applyBorder="1">
      <alignment/>
      <protection/>
    </xf>
    <xf numFmtId="0" fontId="0" fillId="0" borderId="17" xfId="62" applyBorder="1">
      <alignment/>
      <protection/>
    </xf>
    <xf numFmtId="0" fontId="0" fillId="0" borderId="24" xfId="62" applyBorder="1">
      <alignment/>
      <protection/>
    </xf>
    <xf numFmtId="0" fontId="3" fillId="0" borderId="0" xfId="60">
      <alignment/>
      <protection/>
    </xf>
    <xf numFmtId="0" fontId="28" fillId="0" borderId="0" xfId="60" applyFont="1">
      <alignment/>
      <protection/>
    </xf>
    <xf numFmtId="0" fontId="29" fillId="0" borderId="0" xfId="60" applyFont="1" applyAlignment="1">
      <alignment vertical="top" wrapText="1"/>
      <protection/>
    </xf>
    <xf numFmtId="0" fontId="29" fillId="0" borderId="25" xfId="60" applyFont="1" applyBorder="1" applyAlignment="1">
      <alignment vertical="top" wrapText="1"/>
      <protection/>
    </xf>
    <xf numFmtId="0" fontId="3" fillId="0" borderId="26" xfId="60" applyBorder="1">
      <alignment/>
      <protection/>
    </xf>
    <xf numFmtId="0" fontId="29" fillId="0" borderId="25" xfId="60" applyFont="1" applyBorder="1" applyAlignment="1">
      <alignment vertical="top"/>
      <protection/>
    </xf>
    <xf numFmtId="0" fontId="29" fillId="0" borderId="26" xfId="60" applyFont="1" applyBorder="1" applyAlignment="1">
      <alignment vertical="top" wrapText="1"/>
      <protection/>
    </xf>
    <xf numFmtId="0" fontId="30" fillId="0" borderId="0" xfId="60" applyFont="1">
      <alignment/>
      <protection/>
    </xf>
    <xf numFmtId="0" fontId="30" fillId="0" borderId="0" xfId="60" applyFont="1" applyAlignment="1">
      <alignment/>
      <protection/>
    </xf>
    <xf numFmtId="0" fontId="31" fillId="0" borderId="0" xfId="60" applyFont="1" applyAlignment="1">
      <alignment vertical="top" wrapText="1"/>
      <protection/>
    </xf>
    <xf numFmtId="168" fontId="29" fillId="0" borderId="25" xfId="60" applyNumberFormat="1" applyFont="1" applyBorder="1" applyAlignment="1">
      <alignment vertical="top" wrapText="1"/>
      <protection/>
    </xf>
    <xf numFmtId="168" fontId="29" fillId="0" borderId="25" xfId="60" applyNumberFormat="1" applyFont="1" applyFill="1" applyBorder="1" applyAlignment="1">
      <alignment vertical="top" wrapText="1"/>
      <protection/>
    </xf>
    <xf numFmtId="0" fontId="3" fillId="0" borderId="0" xfId="60" applyBorder="1" applyAlignment="1">
      <alignment vertical="top" wrapText="1"/>
      <protection/>
    </xf>
    <xf numFmtId="0" fontId="27" fillId="0" borderId="0" xfId="60" applyFont="1" applyAlignment="1">
      <alignment vertical="top" wrapText="1"/>
      <protection/>
    </xf>
    <xf numFmtId="0" fontId="3" fillId="0" borderId="0" xfId="60" applyAlignment="1">
      <alignment vertical="top" wrapText="1"/>
      <protection/>
    </xf>
    <xf numFmtId="171" fontId="29" fillId="0" borderId="25" xfId="60" applyNumberFormat="1" applyFont="1" applyBorder="1" applyAlignment="1">
      <alignment vertical="top" wrapText="1"/>
      <protection/>
    </xf>
    <xf numFmtId="0" fontId="29" fillId="0" borderId="0" xfId="60" applyFont="1" applyBorder="1" applyAlignment="1">
      <alignment vertical="top" wrapText="1"/>
      <protection/>
    </xf>
    <xf numFmtId="3" fontId="29" fillId="0" borderId="25" xfId="60" applyNumberFormat="1" applyFont="1" applyBorder="1" applyAlignment="1">
      <alignment vertical="top" wrapText="1"/>
      <protection/>
    </xf>
    <xf numFmtId="172" fontId="29" fillId="0" borderId="0" xfId="60" applyNumberFormat="1" applyFont="1" applyBorder="1" applyAlignment="1">
      <alignment vertical="top" wrapText="1"/>
      <protection/>
    </xf>
    <xf numFmtId="0" fontId="27" fillId="0" borderId="0" xfId="60" applyFont="1" applyBorder="1" applyAlignment="1">
      <alignment vertical="top" wrapText="1"/>
      <protection/>
    </xf>
    <xf numFmtId="4" fontId="29" fillId="0" borderId="0" xfId="60" applyNumberFormat="1" applyFont="1" applyBorder="1" applyAlignment="1">
      <alignment vertical="top" wrapText="1"/>
      <protection/>
    </xf>
    <xf numFmtId="168" fontId="29" fillId="0" borderId="0" xfId="60" applyNumberFormat="1" applyFont="1" applyBorder="1" applyAlignment="1">
      <alignment vertical="top" wrapText="1"/>
      <protection/>
    </xf>
    <xf numFmtId="0" fontId="31" fillId="0" borderId="0" xfId="60" applyFont="1">
      <alignment/>
      <protection/>
    </xf>
    <xf numFmtId="2" fontId="29" fillId="0" borderId="25" xfId="60" applyNumberFormat="1" applyFont="1" applyBorder="1" applyAlignment="1">
      <alignment vertical="top" wrapText="1"/>
      <protection/>
    </xf>
    <xf numFmtId="2" fontId="3" fillId="0" borderId="0" xfId="60" applyNumberFormat="1">
      <alignment/>
      <protection/>
    </xf>
    <xf numFmtId="2" fontId="29" fillId="0" borderId="26" xfId="60" applyNumberFormat="1" applyFont="1" applyBorder="1" applyAlignment="1">
      <alignment vertical="top" wrapText="1"/>
      <protection/>
    </xf>
    <xf numFmtId="0" fontId="31" fillId="0" borderId="0" xfId="60" applyFont="1" applyAlignment="1">
      <alignment horizontal="right" vertical="top" wrapText="1"/>
      <protection/>
    </xf>
    <xf numFmtId="4" fontId="29" fillId="0" borderId="0" xfId="60" applyNumberFormat="1" applyFont="1" applyAlignment="1">
      <alignment vertical="top" wrapText="1"/>
      <protection/>
    </xf>
    <xf numFmtId="0" fontId="0" fillId="0" borderId="0" xfId="60" applyFont="1" applyAlignment="1">
      <alignment/>
      <protection/>
    </xf>
    <xf numFmtId="168" fontId="36" fillId="0" borderId="27" xfId="60" applyNumberFormat="1" applyFont="1" applyBorder="1">
      <alignment/>
      <protection/>
    </xf>
    <xf numFmtId="0" fontId="37" fillId="0" borderId="0" xfId="60" applyFont="1">
      <alignment/>
      <protection/>
    </xf>
    <xf numFmtId="0" fontId="38" fillId="0" borderId="0" xfId="0" applyFont="1" applyBorder="1" applyAlignment="1">
      <alignment horizontal="left"/>
    </xf>
    <xf numFmtId="0" fontId="39" fillId="0" borderId="0" xfId="0" applyFont="1" applyBorder="1" applyAlignment="1">
      <alignment horizontal="left"/>
    </xf>
    <xf numFmtId="0" fontId="40" fillId="0" borderId="0" xfId="0" applyFont="1" applyBorder="1" applyAlignment="1">
      <alignment horizontal="left"/>
    </xf>
    <xf numFmtId="0" fontId="41" fillId="0" borderId="0" xfId="0" applyFont="1" applyBorder="1" applyAlignment="1">
      <alignment horizontal="left"/>
    </xf>
    <xf numFmtId="173" fontId="42" fillId="0" borderId="0" xfId="0" applyNumberFormat="1" applyFont="1" applyAlignment="1">
      <alignment horizontal="left"/>
    </xf>
    <xf numFmtId="0" fontId="43" fillId="0" borderId="0" xfId="0" applyFont="1" applyAlignment="1">
      <alignment/>
    </xf>
    <xf numFmtId="0" fontId="39" fillId="0" borderId="0" xfId="0" applyFont="1" applyAlignment="1">
      <alignment/>
    </xf>
    <xf numFmtId="39" fontId="41" fillId="0" borderId="28" xfId="42" applyNumberFormat="1" applyFont="1" applyFill="1" applyBorder="1" applyAlignment="1" applyProtection="1">
      <alignment/>
      <protection/>
    </xf>
    <xf numFmtId="0" fontId="4" fillId="0" borderId="0" xfId="0" applyFont="1" applyBorder="1" applyAlignment="1">
      <alignment/>
    </xf>
    <xf numFmtId="0" fontId="44" fillId="0" borderId="0" xfId="0" applyFont="1" applyFill="1" applyBorder="1" applyAlignment="1">
      <alignment horizontal="center"/>
    </xf>
    <xf numFmtId="39" fontId="4" fillId="0" borderId="0" xfId="42" applyNumberFormat="1" applyFont="1" applyFill="1" applyBorder="1" applyAlignment="1" applyProtection="1">
      <alignment/>
      <protection/>
    </xf>
    <xf numFmtId="0" fontId="45" fillId="0" borderId="0" xfId="0" applyFont="1" applyAlignment="1">
      <alignment/>
    </xf>
    <xf numFmtId="0" fontId="4" fillId="0" borderId="29" xfId="0" applyFont="1" applyBorder="1" applyAlignment="1">
      <alignment horizontal="center"/>
    </xf>
    <xf numFmtId="0" fontId="4" fillId="0" borderId="30" xfId="0" applyFont="1" applyBorder="1" applyAlignment="1">
      <alignment horizontal="center"/>
    </xf>
    <xf numFmtId="15" fontId="4" fillId="0" borderId="31" xfId="0" applyNumberFormat="1" applyFont="1" applyBorder="1" applyAlignment="1" applyProtection="1">
      <alignment/>
      <protection locked="0"/>
    </xf>
    <xf numFmtId="4" fontId="4" fillId="0" borderId="32" xfId="42" applyFont="1" applyFill="1" applyBorder="1" applyAlignment="1" applyProtection="1">
      <alignment/>
      <protection locked="0"/>
    </xf>
    <xf numFmtId="4" fontId="4" fillId="0" borderId="33" xfId="42" applyFont="1" applyFill="1" applyBorder="1" applyAlignment="1" applyProtection="1">
      <alignment/>
      <protection locked="0"/>
    </xf>
    <xf numFmtId="0" fontId="4" fillId="0" borderId="0" xfId="0" applyFont="1" applyAlignment="1">
      <alignment horizontal="right"/>
    </xf>
    <xf numFmtId="0" fontId="4" fillId="0" borderId="31" xfId="0" applyFont="1" applyBorder="1" applyAlignment="1" applyProtection="1">
      <alignment horizontal="center"/>
      <protection locked="0"/>
    </xf>
    <xf numFmtId="0" fontId="5" fillId="0" borderId="0" xfId="0" applyFont="1" applyAlignment="1">
      <alignment horizontal="right"/>
    </xf>
    <xf numFmtId="0" fontId="4" fillId="0" borderId="0" xfId="0" applyFont="1" applyBorder="1" applyAlignment="1">
      <alignment horizontal="center"/>
    </xf>
    <xf numFmtId="0" fontId="4" fillId="0" borderId="0" xfId="0" applyFont="1" applyAlignment="1">
      <alignment horizontal="center"/>
    </xf>
    <xf numFmtId="0" fontId="5" fillId="0" borderId="0" xfId="0" applyFont="1" applyAlignment="1">
      <alignment/>
    </xf>
    <xf numFmtId="0" fontId="5" fillId="0" borderId="34" xfId="0" applyFont="1" applyBorder="1" applyAlignment="1">
      <alignment horizontal="center"/>
    </xf>
    <xf numFmtId="4" fontId="4" fillId="0" borderId="35" xfId="0" applyNumberFormat="1" applyFont="1" applyBorder="1" applyAlignment="1">
      <alignment horizontal="left" indent="1"/>
    </xf>
    <xf numFmtId="174" fontId="4" fillId="0" borderId="32" xfId="0" applyNumberFormat="1" applyFont="1" applyBorder="1" applyAlignment="1">
      <alignment/>
    </xf>
    <xf numFmtId="174" fontId="4" fillId="0" borderId="0" xfId="0" applyNumberFormat="1" applyFont="1" applyBorder="1" applyAlignment="1">
      <alignment/>
    </xf>
    <xf numFmtId="174" fontId="4" fillId="35" borderId="31" xfId="0" applyNumberFormat="1" applyFont="1" applyFill="1" applyBorder="1" applyAlignment="1">
      <alignment/>
    </xf>
    <xf numFmtId="174" fontId="4" fillId="35" borderId="36" xfId="0" applyNumberFormat="1" applyFont="1" applyFill="1" applyBorder="1" applyAlignment="1">
      <alignment/>
    </xf>
    <xf numFmtId="174" fontId="4" fillId="36" borderId="37" xfId="42" applyNumberFormat="1" applyFont="1" applyFill="1" applyBorder="1" applyAlignment="1" applyProtection="1">
      <alignment/>
      <protection/>
    </xf>
    <xf numFmtId="4" fontId="4" fillId="37" borderId="35" xfId="0" applyNumberFormat="1" applyFont="1" applyFill="1" applyBorder="1" applyAlignment="1">
      <alignment horizontal="left" indent="1"/>
    </xf>
    <xf numFmtId="174" fontId="4" fillId="37" borderId="32" xfId="42" applyNumberFormat="1" applyFont="1" applyFill="1" applyBorder="1" applyAlignment="1" applyProtection="1">
      <alignment/>
      <protection/>
    </xf>
    <xf numFmtId="174" fontId="4" fillId="0" borderId="0" xfId="42" applyNumberFormat="1" applyFont="1" applyFill="1" applyBorder="1" applyAlignment="1" applyProtection="1">
      <alignment/>
      <protection/>
    </xf>
    <xf numFmtId="174" fontId="4" fillId="0" borderId="31" xfId="42" applyNumberFormat="1" applyFont="1" applyFill="1" applyBorder="1" applyAlignment="1" applyProtection="1">
      <alignment/>
      <protection/>
    </xf>
    <xf numFmtId="174" fontId="4" fillId="0" borderId="36" xfId="42" applyNumberFormat="1" applyFont="1" applyFill="1" applyBorder="1" applyAlignment="1" applyProtection="1">
      <alignment/>
      <protection/>
    </xf>
    <xf numFmtId="174" fontId="4" fillId="0" borderId="32" xfId="42" applyNumberFormat="1" applyFont="1" applyFill="1" applyBorder="1" applyAlignment="1" applyProtection="1">
      <alignment/>
      <protection/>
    </xf>
    <xf numFmtId="174" fontId="4" fillId="37" borderId="31" xfId="42" applyNumberFormat="1" applyFont="1" applyFill="1" applyBorder="1" applyAlignment="1" applyProtection="1">
      <alignment/>
      <protection/>
    </xf>
    <xf numFmtId="174" fontId="4" fillId="37" borderId="36" xfId="42" applyNumberFormat="1" applyFont="1" applyFill="1" applyBorder="1" applyAlignment="1" applyProtection="1">
      <alignment/>
      <protection/>
    </xf>
    <xf numFmtId="174" fontId="4" fillId="35" borderId="32" xfId="42" applyNumberFormat="1" applyFont="1" applyFill="1" applyBorder="1" applyAlignment="1" applyProtection="1">
      <alignment/>
      <protection/>
    </xf>
    <xf numFmtId="0" fontId="4" fillId="37" borderId="31" xfId="0" applyFont="1" applyFill="1" applyBorder="1" applyAlignment="1">
      <alignment/>
    </xf>
    <xf numFmtId="4" fontId="5" fillId="0" borderId="38" xfId="42" applyFont="1" applyFill="1" applyBorder="1" applyAlignment="1" applyProtection="1">
      <alignment horizontal="left"/>
      <protection/>
    </xf>
    <xf numFmtId="174" fontId="4" fillId="0" borderId="39" xfId="42" applyNumberFormat="1" applyFont="1" applyFill="1" applyBorder="1" applyAlignment="1" applyProtection="1">
      <alignment/>
      <protection/>
    </xf>
    <xf numFmtId="174" fontId="5" fillId="0" borderId="40" xfId="42" applyNumberFormat="1" applyFont="1" applyFill="1" applyBorder="1" applyAlignment="1" applyProtection="1">
      <alignment horizontal="left"/>
      <protection/>
    </xf>
    <xf numFmtId="174" fontId="4" fillId="0" borderId="41" xfId="42" applyNumberFormat="1" applyFont="1" applyFill="1" applyBorder="1" applyAlignment="1" applyProtection="1">
      <alignment/>
      <protection/>
    </xf>
    <xf numFmtId="174" fontId="4" fillId="36" borderId="42" xfId="42" applyNumberFormat="1" applyFont="1" applyFill="1" applyBorder="1" applyAlignment="1" applyProtection="1">
      <alignment/>
      <protection/>
    </xf>
    <xf numFmtId="4" fontId="5" fillId="0" borderId="0" xfId="42" applyFont="1" applyFill="1" applyBorder="1" applyAlignment="1" applyProtection="1">
      <alignment horizontal="left"/>
      <protection/>
    </xf>
    <xf numFmtId="174" fontId="5" fillId="0" borderId="0" xfId="42" applyNumberFormat="1" applyFont="1" applyFill="1" applyBorder="1" applyAlignment="1" applyProtection="1">
      <alignment horizontal="left"/>
      <protection/>
    </xf>
    <xf numFmtId="0" fontId="4" fillId="0" borderId="0" xfId="0" applyFont="1" applyBorder="1" applyAlignment="1">
      <alignment horizontal="left" indent="1"/>
    </xf>
    <xf numFmtId="174" fontId="4" fillId="0" borderId="43" xfId="42" applyNumberFormat="1" applyFont="1" applyFill="1" applyBorder="1" applyAlignment="1" applyProtection="1">
      <alignment/>
      <protection/>
    </xf>
    <xf numFmtId="0" fontId="4" fillId="0" borderId="0" xfId="0" applyFont="1" applyAlignment="1">
      <alignment horizontal="left" indent="1"/>
    </xf>
    <xf numFmtId="174" fontId="4" fillId="0" borderId="44" xfId="42" applyNumberFormat="1" applyFont="1" applyFill="1" applyBorder="1" applyAlignment="1" applyProtection="1">
      <alignment/>
      <protection/>
    </xf>
    <xf numFmtId="174" fontId="4" fillId="0" borderId="45" xfId="42" applyNumberFormat="1" applyFont="1" applyFill="1" applyBorder="1" applyAlignment="1" applyProtection="1">
      <alignment/>
      <protection/>
    </xf>
    <xf numFmtId="174" fontId="4" fillId="0" borderId="46" xfId="42" applyNumberFormat="1" applyFont="1" applyFill="1" applyBorder="1" applyAlignment="1" applyProtection="1">
      <alignment/>
      <protection/>
    </xf>
    <xf numFmtId="0" fontId="0" fillId="0" borderId="0" xfId="59" applyBorder="1" applyProtection="1">
      <alignment/>
      <protection locked="0"/>
    </xf>
    <xf numFmtId="0" fontId="0" fillId="0" borderId="0" xfId="59" applyBorder="1" applyProtection="1">
      <alignment/>
      <protection/>
    </xf>
    <xf numFmtId="0" fontId="24" fillId="0" borderId="0" xfId="59" applyFont="1" applyBorder="1" applyAlignment="1" applyProtection="1">
      <alignment horizontal="center"/>
      <protection/>
    </xf>
    <xf numFmtId="0" fontId="0" fillId="0" borderId="0" xfId="59" applyFont="1" applyBorder="1" applyProtection="1">
      <alignment/>
      <protection locked="0"/>
    </xf>
    <xf numFmtId="0" fontId="0" fillId="0" borderId="0" xfId="59" applyFont="1" applyBorder="1" applyProtection="1">
      <alignment/>
      <protection/>
    </xf>
    <xf numFmtId="0" fontId="0" fillId="0" borderId="0" xfId="59" applyFont="1" applyBorder="1" applyAlignment="1" applyProtection="1">
      <alignment horizontal="right"/>
      <protection/>
    </xf>
    <xf numFmtId="0" fontId="0" fillId="0" borderId="0" xfId="59" applyFont="1" applyBorder="1" applyAlignment="1" applyProtection="1">
      <alignment horizontal="center"/>
      <protection/>
    </xf>
    <xf numFmtId="0" fontId="0" fillId="0" borderId="25" xfId="59" applyBorder="1" applyProtection="1">
      <alignment/>
      <protection/>
    </xf>
    <xf numFmtId="0" fontId="24" fillId="0" borderId="25" xfId="59" applyFont="1" applyBorder="1" applyAlignment="1" applyProtection="1">
      <alignment horizontal="right"/>
      <protection/>
    </xf>
    <xf numFmtId="0" fontId="24" fillId="0" borderId="25" xfId="59" applyFont="1" applyBorder="1" applyAlignment="1" applyProtection="1">
      <alignment/>
      <protection/>
    </xf>
    <xf numFmtId="0" fontId="24" fillId="0" borderId="25" xfId="59" applyFont="1" applyBorder="1" applyAlignment="1" applyProtection="1">
      <alignment horizontal="center"/>
      <protection/>
    </xf>
    <xf numFmtId="0" fontId="0" fillId="0" borderId="47" xfId="59" applyBorder="1" applyProtection="1">
      <alignment/>
      <protection/>
    </xf>
    <xf numFmtId="0" fontId="24" fillId="0" borderId="48" xfId="59" applyFont="1" applyBorder="1" applyAlignment="1" applyProtection="1">
      <alignment horizontal="center"/>
      <protection/>
    </xf>
    <xf numFmtId="0" fontId="0" fillId="0" borderId="49" xfId="59" applyBorder="1" applyProtection="1">
      <alignment/>
      <protection/>
    </xf>
    <xf numFmtId="0" fontId="24" fillId="0" borderId="0" xfId="59" applyFont="1" applyBorder="1" applyProtection="1">
      <alignment/>
      <protection/>
    </xf>
    <xf numFmtId="0" fontId="23" fillId="0" borderId="0" xfId="59" applyFont="1" applyBorder="1" applyAlignment="1" applyProtection="1">
      <alignment horizontal="right"/>
      <protection/>
    </xf>
    <xf numFmtId="0" fontId="0" fillId="0" borderId="48" xfId="59" applyBorder="1" applyProtection="1">
      <alignment/>
      <protection/>
    </xf>
    <xf numFmtId="0" fontId="0" fillId="0" borderId="0" xfId="59" applyFont="1" applyFill="1" applyBorder="1" applyAlignment="1" applyProtection="1">
      <alignment horizontal="left"/>
      <protection/>
    </xf>
    <xf numFmtId="0" fontId="0" fillId="0" borderId="10" xfId="59" applyFont="1" applyFill="1" applyBorder="1" applyProtection="1">
      <alignment/>
      <protection locked="0"/>
    </xf>
    <xf numFmtId="0" fontId="0" fillId="0" borderId="0" xfId="59" applyFill="1" applyBorder="1" applyProtection="1">
      <alignment/>
      <protection/>
    </xf>
    <xf numFmtId="168" fontId="0" fillId="35" borderId="0" xfId="59" applyNumberFormat="1" applyFill="1" applyBorder="1" applyProtection="1">
      <alignment/>
      <protection/>
    </xf>
    <xf numFmtId="168" fontId="0" fillId="0" borderId="0" xfId="59" applyNumberFormat="1" applyBorder="1" applyProtection="1">
      <alignment/>
      <protection/>
    </xf>
    <xf numFmtId="176" fontId="0" fillId="0" borderId="0" xfId="59" applyNumberFormat="1" applyFill="1" applyBorder="1" applyProtection="1">
      <alignment/>
      <protection/>
    </xf>
    <xf numFmtId="0" fontId="0" fillId="0" borderId="10" xfId="59" applyFill="1" applyBorder="1" applyProtection="1">
      <alignment/>
      <protection locked="0"/>
    </xf>
    <xf numFmtId="0" fontId="47" fillId="0" borderId="0" xfId="59" applyFont="1" applyFill="1" applyBorder="1" applyAlignment="1" applyProtection="1">
      <alignment horizontal="left"/>
      <protection/>
    </xf>
    <xf numFmtId="168" fontId="47" fillId="35" borderId="0" xfId="59" applyNumberFormat="1" applyFont="1" applyFill="1" applyBorder="1" applyAlignment="1" applyProtection="1">
      <alignment horizontal="left"/>
      <protection/>
    </xf>
    <xf numFmtId="0" fontId="47" fillId="0" borderId="0" xfId="59" applyFont="1" applyFill="1" applyBorder="1" applyProtection="1">
      <alignment/>
      <protection/>
    </xf>
    <xf numFmtId="0" fontId="0" fillId="0" borderId="47" xfId="59" applyFont="1" applyBorder="1" applyProtection="1">
      <alignment/>
      <protection/>
    </xf>
    <xf numFmtId="0" fontId="0" fillId="0" borderId="0" xfId="59" applyFont="1" applyFill="1" applyBorder="1" applyProtection="1">
      <alignment/>
      <protection/>
    </xf>
    <xf numFmtId="168" fontId="0" fillId="0" borderId="0" xfId="59" applyNumberFormat="1" applyFont="1" applyBorder="1" applyProtection="1">
      <alignment/>
      <protection/>
    </xf>
    <xf numFmtId="0" fontId="0" fillId="0" borderId="48" xfId="59" applyFont="1" applyBorder="1" applyProtection="1">
      <alignment/>
      <protection/>
    </xf>
    <xf numFmtId="0" fontId="0" fillId="0" borderId="49" xfId="59" applyFont="1" applyBorder="1" applyProtection="1">
      <alignment/>
      <protection/>
    </xf>
    <xf numFmtId="168" fontId="0" fillId="35" borderId="11" xfId="59" applyNumberFormat="1" applyFill="1" applyBorder="1" applyProtection="1">
      <alignment/>
      <protection/>
    </xf>
    <xf numFmtId="0" fontId="23" fillId="0" borderId="0" xfId="59" applyFont="1" applyFill="1" applyBorder="1" applyProtection="1">
      <alignment/>
      <protection/>
    </xf>
    <xf numFmtId="168" fontId="0" fillId="35" borderId="17" xfId="59" applyNumberFormat="1" applyFill="1" applyBorder="1" applyProtection="1">
      <alignment/>
      <protection/>
    </xf>
    <xf numFmtId="0" fontId="23" fillId="0" borderId="0" xfId="59" applyFont="1" applyBorder="1" applyProtection="1">
      <alignment/>
      <protection/>
    </xf>
    <xf numFmtId="0" fontId="0" fillId="0" borderId="50" xfId="59" applyBorder="1" applyProtection="1">
      <alignment/>
      <protection/>
    </xf>
    <xf numFmtId="0" fontId="23" fillId="0" borderId="25" xfId="59" applyFont="1" applyFill="1" applyBorder="1" applyProtection="1">
      <alignment/>
      <protection/>
    </xf>
    <xf numFmtId="168" fontId="0" fillId="0" borderId="25" xfId="59" applyNumberFormat="1" applyBorder="1" applyProtection="1">
      <alignment/>
      <protection/>
    </xf>
    <xf numFmtId="0" fontId="0" fillId="0" borderId="51" xfId="59" applyBorder="1" applyProtection="1">
      <alignment/>
      <protection/>
    </xf>
    <xf numFmtId="0" fontId="23" fillId="0" borderId="52" xfId="59" applyFont="1" applyFill="1" applyBorder="1" applyAlignment="1" applyProtection="1">
      <alignment/>
      <protection/>
    </xf>
    <xf numFmtId="0" fontId="0" fillId="0" borderId="0" xfId="59" applyBorder="1" applyAlignment="1" applyProtection="1">
      <alignment/>
      <protection/>
    </xf>
    <xf numFmtId="0" fontId="0" fillId="0" borderId="0" xfId="59" applyBorder="1" applyAlignment="1" applyProtection="1">
      <alignment wrapText="1"/>
      <protection/>
    </xf>
    <xf numFmtId="0" fontId="47" fillId="0" borderId="0" xfId="59" applyFont="1" applyFill="1" applyBorder="1" applyAlignment="1" applyProtection="1">
      <alignment wrapText="1"/>
      <protection/>
    </xf>
    <xf numFmtId="0" fontId="0" fillId="0" borderId="0" xfId="59" applyBorder="1" applyAlignment="1" applyProtection="1">
      <alignment horizontal="left" wrapText="1"/>
      <protection/>
    </xf>
    <xf numFmtId="0" fontId="23" fillId="0" borderId="0" xfId="59" applyFont="1" applyBorder="1" applyAlignment="1" applyProtection="1">
      <alignment horizontal="right" wrapText="1"/>
      <protection/>
    </xf>
    <xf numFmtId="0" fontId="23" fillId="0" borderId="0" xfId="59" applyFont="1" applyBorder="1" applyAlignment="1" applyProtection="1">
      <alignment wrapText="1"/>
      <protection/>
    </xf>
    <xf numFmtId="0" fontId="0" fillId="0" borderId="18" xfId="59" applyBorder="1">
      <alignment/>
      <protection/>
    </xf>
    <xf numFmtId="0" fontId="0" fillId="0" borderId="19" xfId="59" applyBorder="1">
      <alignment/>
      <protection/>
    </xf>
    <xf numFmtId="0" fontId="0" fillId="0" borderId="20" xfId="59" applyBorder="1">
      <alignment/>
      <protection/>
    </xf>
    <xf numFmtId="0" fontId="24" fillId="0" borderId="22" xfId="59" applyFont="1" applyBorder="1" applyAlignment="1" applyProtection="1">
      <alignment/>
      <protection/>
    </xf>
    <xf numFmtId="0" fontId="0" fillId="0" borderId="21" xfId="59" applyBorder="1">
      <alignment/>
      <protection/>
    </xf>
    <xf numFmtId="0" fontId="0" fillId="0" borderId="0" xfId="59" applyBorder="1">
      <alignment/>
      <protection/>
    </xf>
    <xf numFmtId="0" fontId="0" fillId="0" borderId="22" xfId="59" applyBorder="1">
      <alignment/>
      <protection/>
    </xf>
    <xf numFmtId="0" fontId="0" fillId="0" borderId="0" xfId="59" applyFill="1" applyBorder="1">
      <alignment/>
      <protection/>
    </xf>
    <xf numFmtId="0" fontId="0" fillId="0" borderId="53" xfId="59" applyFont="1" applyFill="1" applyBorder="1" applyProtection="1">
      <alignment/>
      <protection locked="0"/>
    </xf>
    <xf numFmtId="0" fontId="0" fillId="0" borderId="22" xfId="59" applyBorder="1" applyProtection="1">
      <alignment/>
      <protection locked="0"/>
    </xf>
    <xf numFmtId="0" fontId="35" fillId="0" borderId="21" xfId="59" applyFont="1" applyBorder="1">
      <alignment/>
      <protection/>
    </xf>
    <xf numFmtId="0" fontId="50" fillId="0" borderId="0" xfId="59" applyFont="1" applyBorder="1">
      <alignment/>
      <protection/>
    </xf>
    <xf numFmtId="0" fontId="0" fillId="0" borderId="0" xfId="59" applyBorder="1" applyAlignment="1">
      <alignment horizontal="right"/>
      <protection/>
    </xf>
    <xf numFmtId="168" fontId="0" fillId="35" borderId="53" xfId="59" applyNumberFormat="1" applyFill="1" applyBorder="1">
      <alignment/>
      <protection/>
    </xf>
    <xf numFmtId="168" fontId="0" fillId="35" borderId="53" xfId="59" applyNumberFormat="1" applyFont="1" applyFill="1" applyBorder="1">
      <alignment/>
      <protection/>
    </xf>
    <xf numFmtId="0" fontId="0" fillId="0" borderId="23" xfId="59" applyBorder="1">
      <alignment/>
      <protection/>
    </xf>
    <xf numFmtId="0" fontId="0" fillId="0" borderId="17" xfId="59" applyBorder="1">
      <alignment/>
      <protection/>
    </xf>
    <xf numFmtId="0" fontId="0" fillId="0" borderId="24" xfId="59" applyBorder="1">
      <alignment/>
      <protection/>
    </xf>
    <xf numFmtId="0" fontId="44" fillId="0" borderId="0" xfId="0" applyFont="1" applyAlignment="1">
      <alignment/>
    </xf>
    <xf numFmtId="4" fontId="44" fillId="0" borderId="0" xfId="42" applyFont="1" applyFill="1" applyBorder="1" applyAlignment="1" applyProtection="1">
      <alignment/>
      <protection/>
    </xf>
    <xf numFmtId="4" fontId="44" fillId="0" borderId="0" xfId="42" applyFont="1" applyFill="1" applyBorder="1" applyAlignment="1" applyProtection="1">
      <alignment textRotation="90"/>
      <protection/>
    </xf>
    <xf numFmtId="0" fontId="44" fillId="0" borderId="0" xfId="0" applyFont="1" applyAlignment="1">
      <alignment textRotation="90"/>
    </xf>
    <xf numFmtId="4" fontId="45" fillId="0" borderId="0" xfId="42" applyFont="1" applyFill="1" applyBorder="1" applyAlignment="1" applyProtection="1">
      <alignment textRotation="90"/>
      <protection/>
    </xf>
    <xf numFmtId="4" fontId="45" fillId="0" borderId="0" xfId="42" applyFont="1" applyFill="1" applyBorder="1" applyAlignment="1" applyProtection="1">
      <alignment horizontal="center"/>
      <protection/>
    </xf>
    <xf numFmtId="0" fontId="45" fillId="0" borderId="0" xfId="0" applyFont="1" applyAlignment="1">
      <alignment textRotation="90"/>
    </xf>
    <xf numFmtId="0" fontId="45" fillId="0" borderId="0" xfId="0" applyFont="1" applyAlignment="1">
      <alignment horizontal="center"/>
    </xf>
    <xf numFmtId="0" fontId="5" fillId="0" borderId="0" xfId="0" applyFont="1" applyAlignment="1">
      <alignment horizontal="center"/>
    </xf>
    <xf numFmtId="4" fontId="5" fillId="0" borderId="0" xfId="42" applyFont="1" applyFill="1" applyBorder="1" applyAlignment="1" applyProtection="1">
      <alignment horizontal="center"/>
      <protection/>
    </xf>
    <xf numFmtId="177" fontId="5" fillId="0" borderId="0" xfId="42" applyNumberFormat="1" applyFont="1" applyFill="1" applyBorder="1" applyAlignment="1" applyProtection="1">
      <alignment horizontal="center"/>
      <protection/>
    </xf>
    <xf numFmtId="4" fontId="5" fillId="0" borderId="0" xfId="42" applyFont="1" applyFill="1" applyBorder="1" applyAlignment="1" applyProtection="1">
      <alignment/>
      <protection/>
    </xf>
    <xf numFmtId="0" fontId="51" fillId="0" borderId="0" xfId="0" applyFont="1" applyAlignment="1">
      <alignment/>
    </xf>
    <xf numFmtId="177" fontId="5" fillId="0" borderId="0" xfId="0" applyNumberFormat="1" applyFont="1" applyAlignment="1">
      <alignment horizontal="center"/>
    </xf>
    <xf numFmtId="177" fontId="5" fillId="0" borderId="25" xfId="42" applyNumberFormat="1" applyFont="1" applyFill="1" applyBorder="1" applyAlignment="1" applyProtection="1">
      <alignment horizontal="center"/>
      <protection/>
    </xf>
    <xf numFmtId="0" fontId="52" fillId="0" borderId="0" xfId="0" applyFont="1" applyAlignment="1">
      <alignment/>
    </xf>
    <xf numFmtId="4" fontId="53" fillId="0" borderId="53" xfId="42" applyFont="1" applyFill="1" applyBorder="1" applyAlignment="1" applyProtection="1">
      <alignment horizontal="center"/>
      <protection/>
    </xf>
    <xf numFmtId="4" fontId="54" fillId="33" borderId="26" xfId="42" applyFont="1" applyFill="1" applyBorder="1" applyAlignment="1" applyProtection="1">
      <alignment horizontal="center"/>
      <protection/>
    </xf>
    <xf numFmtId="0" fontId="54" fillId="38" borderId="26" xfId="0" applyFont="1" applyFill="1" applyBorder="1" applyAlignment="1">
      <alignment horizontal="center"/>
    </xf>
    <xf numFmtId="0" fontId="54" fillId="38" borderId="54" xfId="0" applyFont="1" applyFill="1" applyBorder="1" applyAlignment="1">
      <alignment horizontal="center"/>
    </xf>
    <xf numFmtId="4" fontId="44" fillId="0" borderId="55" xfId="42" applyFont="1" applyFill="1" applyBorder="1" applyAlignment="1" applyProtection="1">
      <alignment horizontal="center" vertical="center" wrapText="1"/>
      <protection/>
    </xf>
    <xf numFmtId="4" fontId="44" fillId="0" borderId="12" xfId="42" applyFont="1" applyFill="1" applyBorder="1" applyAlignment="1" applyProtection="1">
      <alignment horizontal="center" vertical="center" textRotation="90" wrapText="1"/>
      <protection/>
    </xf>
    <xf numFmtId="4" fontId="44" fillId="39" borderId="56" xfId="42" applyFont="1" applyFill="1" applyBorder="1" applyAlignment="1" applyProtection="1">
      <alignment horizontal="center" vertical="center" textRotation="90" wrapText="1"/>
      <protection/>
    </xf>
    <xf numFmtId="4" fontId="44" fillId="0" borderId="57" xfId="42" applyFont="1" applyFill="1" applyBorder="1" applyAlignment="1" applyProtection="1">
      <alignment horizontal="center" vertical="center" wrapText="1"/>
      <protection/>
    </xf>
    <xf numFmtId="4" fontId="44" fillId="0" borderId="58" xfId="42" applyFont="1" applyFill="1" applyBorder="1" applyAlignment="1" applyProtection="1">
      <alignment horizontal="center" vertical="center" wrapText="1"/>
      <protection/>
    </xf>
    <xf numFmtId="4" fontId="44" fillId="0" borderId="59" xfId="42" applyFont="1" applyFill="1" applyBorder="1" applyAlignment="1" applyProtection="1">
      <alignment horizontal="center" vertical="center" wrapText="1"/>
      <protection/>
    </xf>
    <xf numFmtId="4" fontId="55" fillId="0" borderId="48" xfId="42" applyFont="1" applyFill="1" applyBorder="1" applyAlignment="1" applyProtection="1">
      <alignment horizontal="center" vertical="center" wrapText="1"/>
      <protection/>
    </xf>
    <xf numFmtId="4" fontId="44" fillId="0" borderId="60" xfId="42" applyFont="1" applyFill="1" applyBorder="1" applyAlignment="1" applyProtection="1">
      <alignment horizontal="center" vertical="center" textRotation="90"/>
      <protection locked="0"/>
    </xf>
    <xf numFmtId="4" fontId="44" fillId="0" borderId="58" xfId="42" applyFont="1" applyFill="1" applyBorder="1" applyAlignment="1" applyProtection="1">
      <alignment horizontal="center" vertical="center" textRotation="90" wrapText="1"/>
      <protection locked="0"/>
    </xf>
    <xf numFmtId="4" fontId="44" fillId="0" borderId="61" xfId="42" applyFont="1" applyFill="1" applyBorder="1" applyAlignment="1" applyProtection="1">
      <alignment horizontal="center" vertical="center" textRotation="90" wrapText="1"/>
      <protection locked="0"/>
    </xf>
    <xf numFmtId="0" fontId="44" fillId="39" borderId="0" xfId="0" applyFont="1" applyFill="1" applyAlignment="1">
      <alignment horizontal="center"/>
    </xf>
    <xf numFmtId="0" fontId="44" fillId="0" borderId="0" xfId="0" applyFont="1" applyAlignment="1">
      <alignment horizontal="center"/>
    </xf>
    <xf numFmtId="0" fontId="44" fillId="0" borderId="62" xfId="0" applyFont="1" applyBorder="1" applyAlignment="1">
      <alignment/>
    </xf>
    <xf numFmtId="15" fontId="44" fillId="0" borderId="63" xfId="0" applyNumberFormat="1" applyFont="1" applyBorder="1" applyAlignment="1">
      <alignment/>
    </xf>
    <xf numFmtId="0" fontId="44" fillId="0" borderId="63" xfId="0" applyFont="1" applyBorder="1" applyAlignment="1">
      <alignment/>
    </xf>
    <xf numFmtId="0" fontId="44" fillId="0" borderId="64" xfId="0" applyFont="1" applyBorder="1" applyAlignment="1">
      <alignment horizontal="center"/>
    </xf>
    <xf numFmtId="0" fontId="44" fillId="0" borderId="65" xfId="0" applyFont="1" applyBorder="1" applyAlignment="1">
      <alignment horizontal="center"/>
    </xf>
    <xf numFmtId="4" fontId="44" fillId="0" borderId="66" xfId="42" applyFont="1" applyFill="1" applyBorder="1" applyAlignment="1" applyProtection="1">
      <alignment/>
      <protection/>
    </xf>
    <xf numFmtId="4" fontId="44" fillId="0" borderId="63" xfId="42" applyFont="1" applyFill="1" applyBorder="1" applyAlignment="1" applyProtection="1">
      <alignment/>
      <protection/>
    </xf>
    <xf numFmtId="178" fontId="44" fillId="0" borderId="65" xfId="42" applyNumberFormat="1" applyFont="1" applyFill="1" applyBorder="1" applyAlignment="1" applyProtection="1">
      <alignment/>
      <protection/>
    </xf>
    <xf numFmtId="4" fontId="44" fillId="0" borderId="64" xfId="42" applyFont="1" applyFill="1" applyBorder="1" applyAlignment="1" applyProtection="1">
      <alignment/>
      <protection/>
    </xf>
    <xf numFmtId="4" fontId="44" fillId="0" borderId="62" xfId="42" applyFont="1" applyFill="1" applyBorder="1" applyAlignment="1" applyProtection="1">
      <alignment/>
      <protection/>
    </xf>
    <xf numFmtId="4" fontId="44" fillId="0" borderId="67" xfId="42" applyFont="1" applyFill="1" applyBorder="1" applyAlignment="1" applyProtection="1">
      <alignment/>
      <protection/>
    </xf>
    <xf numFmtId="0" fontId="44" fillId="40" borderId="35" xfId="0" applyFont="1" applyFill="1" applyBorder="1" applyAlignment="1">
      <alignment/>
    </xf>
    <xf numFmtId="15" fontId="44" fillId="0" borderId="68" xfId="0" applyNumberFormat="1" applyFont="1" applyBorder="1" applyAlignment="1">
      <alignment horizontal="center"/>
    </xf>
    <xf numFmtId="0" fontId="44" fillId="0" borderId="68" xfId="0" applyFont="1" applyBorder="1" applyAlignment="1">
      <alignment/>
    </xf>
    <xf numFmtId="0" fontId="44" fillId="0" borderId="36" xfId="0" applyFont="1" applyBorder="1" applyAlignment="1">
      <alignment horizontal="center"/>
    </xf>
    <xf numFmtId="0" fontId="56" fillId="0" borderId="44" xfId="0" applyFont="1" applyBorder="1" applyAlignment="1">
      <alignment horizontal="center"/>
    </xf>
    <xf numFmtId="178" fontId="57" fillId="0" borderId="69" xfId="42" applyNumberFormat="1" applyFont="1" applyFill="1" applyBorder="1" applyAlignment="1" applyProtection="1">
      <alignment/>
      <protection/>
    </xf>
    <xf numFmtId="178" fontId="57" fillId="0" borderId="68" xfId="42" applyNumberFormat="1" applyFont="1" applyFill="1" applyBorder="1" applyAlignment="1" applyProtection="1">
      <alignment/>
      <protection/>
    </xf>
    <xf numFmtId="178" fontId="44" fillId="33" borderId="44" xfId="42" applyNumberFormat="1" applyFont="1" applyFill="1" applyBorder="1" applyAlignment="1" applyProtection="1">
      <alignment/>
      <protection/>
    </xf>
    <xf numFmtId="178" fontId="44" fillId="0" borderId="36" xfId="42" applyNumberFormat="1" applyFont="1" applyFill="1" applyBorder="1" applyAlignment="1" applyProtection="1">
      <alignment/>
      <protection/>
    </xf>
    <xf numFmtId="178" fontId="44" fillId="0" borderId="35" xfId="42" applyNumberFormat="1" applyFont="1" applyFill="1" applyBorder="1" applyAlignment="1" applyProtection="1">
      <alignment/>
      <protection/>
    </xf>
    <xf numFmtId="178" fontId="44" fillId="0" borderId="68" xfId="42" applyNumberFormat="1" applyFont="1" applyFill="1" applyBorder="1" applyAlignment="1" applyProtection="1">
      <alignment/>
      <protection/>
    </xf>
    <xf numFmtId="178" fontId="44" fillId="0" borderId="70" xfId="42" applyNumberFormat="1" applyFont="1" applyFill="1" applyBorder="1" applyAlignment="1" applyProtection="1">
      <alignment/>
      <protection/>
    </xf>
    <xf numFmtId="0" fontId="44" fillId="0" borderId="35" xfId="0" applyFont="1" applyBorder="1" applyAlignment="1">
      <alignment horizontal="center"/>
    </xf>
    <xf numFmtId="169" fontId="23" fillId="0" borderId="0" xfId="61" applyNumberFormat="1" applyFont="1">
      <alignment/>
      <protection/>
    </xf>
    <xf numFmtId="0" fontId="0" fillId="0" borderId="0" xfId="61" applyProtection="1">
      <alignment/>
      <protection locked="0"/>
    </xf>
    <xf numFmtId="0" fontId="44" fillId="0" borderId="36" xfId="0" applyFont="1" applyBorder="1" applyAlignment="1" applyProtection="1">
      <alignment horizontal="center"/>
      <protection locked="0"/>
    </xf>
    <xf numFmtId="0" fontId="56" fillId="0" borderId="44" xfId="0" applyFont="1" applyBorder="1" applyAlignment="1" applyProtection="1">
      <alignment horizontal="center"/>
      <protection locked="0"/>
    </xf>
    <xf numFmtId="178" fontId="44" fillId="0" borderId="69" xfId="42" applyNumberFormat="1" applyFont="1" applyFill="1" applyBorder="1" applyAlignment="1" applyProtection="1">
      <alignment/>
      <protection locked="0"/>
    </xf>
    <xf numFmtId="178" fontId="44" fillId="0" borderId="68" xfId="42" applyNumberFormat="1" applyFont="1" applyFill="1" applyBorder="1" applyAlignment="1" applyProtection="1">
      <alignment/>
      <protection locked="0"/>
    </xf>
    <xf numFmtId="178" fontId="44" fillId="0" borderId="44" xfId="42" applyNumberFormat="1" applyFont="1" applyFill="1" applyBorder="1" applyAlignment="1" applyProtection="1">
      <alignment/>
      <protection/>
    </xf>
    <xf numFmtId="178" fontId="44" fillId="0" borderId="36" xfId="42" applyNumberFormat="1" applyFont="1" applyFill="1" applyBorder="1" applyAlignment="1" applyProtection="1">
      <alignment/>
      <protection locked="0"/>
    </xf>
    <xf numFmtId="178" fontId="44" fillId="0" borderId="35" xfId="42" applyNumberFormat="1" applyFont="1" applyFill="1" applyBorder="1" applyAlignment="1" applyProtection="1">
      <alignment/>
      <protection locked="0"/>
    </xf>
    <xf numFmtId="178" fontId="44" fillId="0" borderId="70" xfId="42" applyNumberFormat="1" applyFont="1" applyFill="1" applyBorder="1" applyAlignment="1" applyProtection="1">
      <alignment/>
      <protection locked="0"/>
    </xf>
    <xf numFmtId="164" fontId="44" fillId="0" borderId="0" xfId="0" applyNumberFormat="1" applyFont="1" applyAlignment="1">
      <alignment/>
    </xf>
    <xf numFmtId="169" fontId="23" fillId="0" borderId="0" xfId="61" applyNumberFormat="1" applyFont="1" applyBorder="1">
      <alignment/>
      <protection/>
    </xf>
    <xf numFmtId="0" fontId="0" fillId="0" borderId="0" xfId="61" applyBorder="1" applyProtection="1">
      <alignment/>
      <protection locked="0"/>
    </xf>
    <xf numFmtId="169" fontId="23" fillId="0" borderId="0" xfId="63" applyNumberFormat="1" applyFont="1" applyBorder="1">
      <alignment/>
      <protection/>
    </xf>
    <xf numFmtId="0" fontId="0" fillId="0" borderId="0" xfId="63" applyBorder="1" applyProtection="1">
      <alignment/>
      <protection locked="0"/>
    </xf>
    <xf numFmtId="169" fontId="23" fillId="0" borderId="0" xfId="64" applyNumberFormat="1" applyFont="1" applyBorder="1">
      <alignment/>
      <protection/>
    </xf>
    <xf numFmtId="0" fontId="0" fillId="0" borderId="0" xfId="64" applyBorder="1" applyProtection="1">
      <alignment/>
      <protection locked="0"/>
    </xf>
    <xf numFmtId="169" fontId="23" fillId="0" borderId="0" xfId="65" applyNumberFormat="1" applyFont="1" applyBorder="1">
      <alignment/>
      <protection/>
    </xf>
    <xf numFmtId="0" fontId="0" fillId="0" borderId="0" xfId="65" applyBorder="1" applyProtection="1">
      <alignment/>
      <protection locked="0"/>
    </xf>
    <xf numFmtId="169" fontId="23" fillId="0" borderId="0" xfId="66" applyNumberFormat="1" applyFont="1" applyBorder="1">
      <alignment/>
      <protection/>
    </xf>
    <xf numFmtId="0" fontId="0" fillId="0" borderId="0" xfId="66" applyBorder="1" applyProtection="1">
      <alignment/>
      <protection locked="0"/>
    </xf>
    <xf numFmtId="169" fontId="23" fillId="0" borderId="0" xfId="67" applyNumberFormat="1" applyFont="1" applyBorder="1">
      <alignment/>
      <protection/>
    </xf>
    <xf numFmtId="0" fontId="0" fillId="0" borderId="0" xfId="67" applyBorder="1" applyProtection="1">
      <alignment/>
      <protection locked="0"/>
    </xf>
    <xf numFmtId="15" fontId="44" fillId="0" borderId="68" xfId="0" applyNumberFormat="1" applyFont="1" applyBorder="1" applyAlignment="1" applyProtection="1">
      <alignment horizontal="center"/>
      <protection locked="0"/>
    </xf>
    <xf numFmtId="0" fontId="44" fillId="0" borderId="68" xfId="0" applyFont="1" applyBorder="1" applyAlignment="1" applyProtection="1">
      <alignment/>
      <protection locked="0"/>
    </xf>
    <xf numFmtId="0" fontId="44" fillId="0" borderId="71" xfId="0" applyFont="1" applyBorder="1" applyAlignment="1">
      <alignment horizontal="center"/>
    </xf>
    <xf numFmtId="15" fontId="44" fillId="0" borderId="72" xfId="0" applyNumberFormat="1" applyFont="1" applyBorder="1" applyAlignment="1" applyProtection="1">
      <alignment horizontal="center"/>
      <protection locked="0"/>
    </xf>
    <xf numFmtId="0" fontId="44" fillId="0" borderId="72" xfId="0" applyFont="1" applyBorder="1" applyAlignment="1" applyProtection="1">
      <alignment/>
      <protection locked="0"/>
    </xf>
    <xf numFmtId="0" fontId="44" fillId="0" borderId="73" xfId="0" applyFont="1" applyBorder="1" applyAlignment="1" applyProtection="1">
      <alignment horizontal="center"/>
      <protection locked="0"/>
    </xf>
    <xf numFmtId="0" fontId="56" fillId="0" borderId="74" xfId="0" applyFont="1" applyBorder="1" applyAlignment="1" applyProtection="1">
      <alignment horizontal="center"/>
      <protection locked="0"/>
    </xf>
    <xf numFmtId="178" fontId="44" fillId="0" borderId="74" xfId="42" applyNumberFormat="1" applyFont="1" applyFill="1" applyBorder="1" applyAlignment="1" applyProtection="1">
      <alignment/>
      <protection/>
    </xf>
    <xf numFmtId="178" fontId="44" fillId="0" borderId="73" xfId="42" applyNumberFormat="1" applyFont="1" applyFill="1" applyBorder="1" applyAlignment="1" applyProtection="1">
      <alignment/>
      <protection locked="0"/>
    </xf>
    <xf numFmtId="178" fontId="44" fillId="0" borderId="71" xfId="42" applyNumberFormat="1" applyFont="1" applyFill="1" applyBorder="1" applyAlignment="1" applyProtection="1">
      <alignment/>
      <protection locked="0"/>
    </xf>
    <xf numFmtId="178" fontId="44" fillId="0" borderId="72" xfId="42" applyNumberFormat="1" applyFont="1" applyFill="1" applyBorder="1" applyAlignment="1" applyProtection="1">
      <alignment/>
      <protection locked="0"/>
    </xf>
    <xf numFmtId="178" fontId="44" fillId="0" borderId="75" xfId="42" applyNumberFormat="1" applyFont="1" applyFill="1" applyBorder="1" applyAlignment="1" applyProtection="1">
      <alignment/>
      <protection locked="0"/>
    </xf>
    <xf numFmtId="0" fontId="56" fillId="0" borderId="0" xfId="0" applyFont="1" applyAlignment="1">
      <alignment/>
    </xf>
    <xf numFmtId="178" fontId="44" fillId="0" borderId="0" xfId="42" applyNumberFormat="1" applyFont="1" applyFill="1" applyBorder="1" applyAlignment="1" applyProtection="1">
      <alignment/>
      <protection/>
    </xf>
    <xf numFmtId="178" fontId="44" fillId="0" borderId="0" xfId="0" applyNumberFormat="1" applyFont="1" applyAlignment="1">
      <alignment/>
    </xf>
    <xf numFmtId="0" fontId="56" fillId="0" borderId="25" xfId="0" applyFont="1" applyBorder="1" applyAlignment="1">
      <alignment horizontal="center"/>
    </xf>
    <xf numFmtId="178" fontId="44" fillId="0" borderId="76" xfId="42" applyNumberFormat="1" applyFont="1" applyFill="1" applyBorder="1" applyAlignment="1" applyProtection="1">
      <alignment/>
      <protection/>
    </xf>
    <xf numFmtId="178" fontId="44" fillId="0" borderId="72" xfId="42" applyNumberFormat="1" applyFont="1" applyFill="1" applyBorder="1" applyAlignment="1" applyProtection="1">
      <alignment/>
      <protection/>
    </xf>
    <xf numFmtId="178" fontId="44" fillId="0" borderId="73" xfId="42" applyNumberFormat="1" applyFont="1" applyFill="1" applyBorder="1" applyAlignment="1" applyProtection="1">
      <alignment/>
      <protection/>
    </xf>
    <xf numFmtId="178" fontId="44" fillId="0" borderId="71" xfId="42" applyNumberFormat="1" applyFont="1" applyFill="1" applyBorder="1" applyAlignment="1" applyProtection="1">
      <alignment/>
      <protection/>
    </xf>
    <xf numFmtId="178" fontId="44" fillId="0" borderId="75" xfId="42" applyNumberFormat="1" applyFont="1" applyFill="1" applyBorder="1" applyAlignment="1" applyProtection="1">
      <alignment/>
      <protection/>
    </xf>
    <xf numFmtId="15" fontId="44" fillId="0" borderId="0" xfId="0" applyNumberFormat="1" applyFont="1" applyAlignment="1">
      <alignment/>
    </xf>
    <xf numFmtId="4" fontId="44" fillId="0" borderId="68" xfId="42" applyFont="1" applyFill="1" applyBorder="1" applyAlignment="1" applyProtection="1">
      <alignment/>
      <protection/>
    </xf>
    <xf numFmtId="4" fontId="44" fillId="0" borderId="77" xfId="42" applyFont="1" applyFill="1" applyBorder="1" applyAlignment="1" applyProtection="1">
      <alignment/>
      <protection/>
    </xf>
    <xf numFmtId="178" fontId="44" fillId="33" borderId="70" xfId="42" applyNumberFormat="1" applyFont="1" applyFill="1" applyBorder="1" applyAlignment="1" applyProtection="1">
      <alignment/>
      <protection/>
    </xf>
    <xf numFmtId="178" fontId="56" fillId="0" borderId="76" xfId="42" applyNumberFormat="1" applyFont="1" applyFill="1" applyBorder="1" applyAlignment="1" applyProtection="1">
      <alignment/>
      <protection/>
    </xf>
    <xf numFmtId="178" fontId="44" fillId="0" borderId="78" xfId="42" applyNumberFormat="1" applyFont="1" applyFill="1" applyBorder="1" applyAlignment="1" applyProtection="1">
      <alignment/>
      <protection locked="0"/>
    </xf>
    <xf numFmtId="178" fontId="44" fillId="0" borderId="79" xfId="42" applyNumberFormat="1" applyFont="1" applyFill="1" applyBorder="1" applyAlignment="1" applyProtection="1">
      <alignment/>
      <protection/>
    </xf>
    <xf numFmtId="178" fontId="44" fillId="0" borderId="80" xfId="42" applyNumberFormat="1" applyFont="1" applyFill="1" applyBorder="1" applyAlignment="1" applyProtection="1">
      <alignment/>
      <protection locked="0"/>
    </xf>
    <xf numFmtId="178" fontId="44" fillId="0" borderId="81" xfId="42" applyNumberFormat="1" applyFont="1" applyFill="1" applyBorder="1" applyAlignment="1" applyProtection="1">
      <alignment/>
      <protection locked="0"/>
    </xf>
    <xf numFmtId="178" fontId="44" fillId="0" borderId="82" xfId="42" applyNumberFormat="1" applyFont="1" applyFill="1" applyBorder="1" applyAlignment="1" applyProtection="1">
      <alignment/>
      <protection locked="0"/>
    </xf>
    <xf numFmtId="178" fontId="44" fillId="0" borderId="83" xfId="42" applyNumberFormat="1" applyFont="1" applyFill="1" applyBorder="1" applyAlignment="1" applyProtection="1">
      <alignment/>
      <protection/>
    </xf>
    <xf numFmtId="178" fontId="44" fillId="0" borderId="84" xfId="42" applyNumberFormat="1" applyFont="1" applyFill="1" applyBorder="1" applyAlignment="1" applyProtection="1">
      <alignment/>
      <protection/>
    </xf>
    <xf numFmtId="178" fontId="44" fillId="0" borderId="85" xfId="42" applyNumberFormat="1" applyFont="1" applyFill="1" applyBorder="1" applyAlignment="1" applyProtection="1">
      <alignment/>
      <protection/>
    </xf>
    <xf numFmtId="178" fontId="44" fillId="0" borderId="86" xfId="42" applyNumberFormat="1" applyFont="1" applyFill="1" applyBorder="1" applyAlignment="1" applyProtection="1">
      <alignment/>
      <protection/>
    </xf>
    <xf numFmtId="178" fontId="44" fillId="0" borderId="87" xfId="0" applyNumberFormat="1" applyFont="1" applyBorder="1" applyAlignment="1">
      <alignment/>
    </xf>
    <xf numFmtId="178" fontId="44" fillId="0" borderId="85" xfId="0" applyNumberFormat="1" applyFont="1" applyBorder="1" applyAlignment="1">
      <alignment/>
    </xf>
    <xf numFmtId="178" fontId="44" fillId="0" borderId="86" xfId="0" applyNumberFormat="1" applyFont="1" applyBorder="1" applyAlignment="1">
      <alignment/>
    </xf>
    <xf numFmtId="178" fontId="44" fillId="0" borderId="88" xfId="42" applyNumberFormat="1" applyFont="1" applyFill="1" applyBorder="1" applyAlignment="1" applyProtection="1">
      <alignment/>
      <protection/>
    </xf>
    <xf numFmtId="178" fontId="44" fillId="0" borderId="89" xfId="42" applyNumberFormat="1" applyFont="1" applyFill="1" applyBorder="1" applyAlignment="1" applyProtection="1">
      <alignment/>
      <protection/>
    </xf>
    <xf numFmtId="178" fontId="44" fillId="0" borderId="90" xfId="42" applyNumberFormat="1" applyFont="1" applyFill="1" applyBorder="1" applyAlignment="1" applyProtection="1">
      <alignment/>
      <protection/>
    </xf>
    <xf numFmtId="0" fontId="0" fillId="0" borderId="0" xfId="62" applyFill="1" applyBorder="1">
      <alignment/>
      <protection/>
    </xf>
    <xf numFmtId="0" fontId="0" fillId="0" borderId="0" xfId="62" applyFill="1">
      <alignment/>
      <protection/>
    </xf>
    <xf numFmtId="0" fontId="0" fillId="0" borderId="18" xfId="62" applyFill="1" applyBorder="1">
      <alignment/>
      <protection/>
    </xf>
    <xf numFmtId="0" fontId="0" fillId="0" borderId="19" xfId="62" applyFill="1" applyBorder="1">
      <alignment/>
      <protection/>
    </xf>
    <xf numFmtId="0" fontId="0" fillId="0" borderId="20" xfId="62" applyFill="1" applyBorder="1">
      <alignment/>
      <protection/>
    </xf>
    <xf numFmtId="0" fontId="0" fillId="0" borderId="21" xfId="62" applyFill="1" applyBorder="1">
      <alignment/>
      <protection/>
    </xf>
    <xf numFmtId="0" fontId="0" fillId="0" borderId="22" xfId="62" applyFill="1" applyBorder="1">
      <alignment/>
      <protection/>
    </xf>
    <xf numFmtId="0" fontId="0" fillId="0" borderId="11" xfId="62" applyFill="1" applyBorder="1">
      <alignment/>
      <protection/>
    </xf>
    <xf numFmtId="0" fontId="0" fillId="0" borderId="91" xfId="62" applyFill="1" applyBorder="1">
      <alignment/>
      <protection/>
    </xf>
    <xf numFmtId="0" fontId="0" fillId="0" borderId="0" xfId="62" applyFont="1" applyFill="1" applyBorder="1">
      <alignment/>
      <protection/>
    </xf>
    <xf numFmtId="0" fontId="0" fillId="0" borderId="0" xfId="62" applyFont="1" applyFill="1" applyBorder="1" applyAlignment="1">
      <alignment horizontal="center"/>
      <protection/>
    </xf>
    <xf numFmtId="0" fontId="0" fillId="0" borderId="17" xfId="62" applyFill="1" applyBorder="1">
      <alignment/>
      <protection/>
    </xf>
    <xf numFmtId="0" fontId="0" fillId="0" borderId="24" xfId="62" applyFill="1" applyBorder="1">
      <alignment/>
      <protection/>
    </xf>
    <xf numFmtId="0" fontId="23" fillId="0" borderId="0" xfId="62" applyFont="1" applyFill="1" applyBorder="1" applyAlignment="1">
      <alignment horizontal="center"/>
      <protection/>
    </xf>
    <xf numFmtId="0" fontId="23" fillId="0" borderId="0" xfId="62" applyFont="1" applyFill="1" applyBorder="1">
      <alignment/>
      <protection/>
    </xf>
    <xf numFmtId="0" fontId="0" fillId="0" borderId="53" xfId="62" applyFill="1" applyBorder="1">
      <alignment/>
      <protection/>
    </xf>
    <xf numFmtId="0" fontId="0" fillId="0" borderId="92" xfId="62" applyFill="1" applyBorder="1">
      <alignment/>
      <protection/>
    </xf>
    <xf numFmtId="0" fontId="0" fillId="0" borderId="93" xfId="62" applyFill="1" applyBorder="1">
      <alignment/>
      <protection/>
    </xf>
    <xf numFmtId="0" fontId="61" fillId="0" borderId="0" xfId="62" applyFont="1" applyFill="1" applyBorder="1">
      <alignment/>
      <protection/>
    </xf>
    <xf numFmtId="0" fontId="0" fillId="0" borderId="10" xfId="62" applyFill="1" applyBorder="1">
      <alignment/>
      <protection/>
    </xf>
    <xf numFmtId="0" fontId="62" fillId="0" borderId="0" xfId="62" applyFont="1" applyFill="1" applyBorder="1" applyAlignment="1">
      <alignment horizontal="center"/>
      <protection/>
    </xf>
    <xf numFmtId="0" fontId="47" fillId="0" borderId="0" xfId="62" applyFont="1" applyFill="1" applyBorder="1">
      <alignment/>
      <protection/>
    </xf>
    <xf numFmtId="0" fontId="63" fillId="0" borderId="0" xfId="62" applyFont="1" applyFill="1" applyBorder="1">
      <alignment/>
      <protection/>
    </xf>
    <xf numFmtId="0" fontId="0" fillId="0" borderId="55" xfId="62" applyFill="1" applyBorder="1">
      <alignment/>
      <protection/>
    </xf>
    <xf numFmtId="0" fontId="0" fillId="0" borderId="23" xfId="62" applyFill="1" applyBorder="1">
      <alignment/>
      <protection/>
    </xf>
    <xf numFmtId="0" fontId="64" fillId="0" borderId="22" xfId="62" applyFont="1" applyFill="1" applyBorder="1">
      <alignment/>
      <protection/>
    </xf>
    <xf numFmtId="0" fontId="64" fillId="0" borderId="18" xfId="62" applyFont="1" applyFill="1" applyBorder="1">
      <alignment/>
      <protection/>
    </xf>
    <xf numFmtId="0" fontId="64" fillId="0" borderId="19" xfId="62" applyFont="1" applyFill="1" applyBorder="1">
      <alignment/>
      <protection/>
    </xf>
    <xf numFmtId="0" fontId="64" fillId="0" borderId="20" xfId="62" applyFont="1" applyFill="1" applyBorder="1">
      <alignment/>
      <protection/>
    </xf>
    <xf numFmtId="0" fontId="61" fillId="0" borderId="22" xfId="62" applyFont="1" applyFill="1" applyBorder="1">
      <alignment/>
      <protection/>
    </xf>
    <xf numFmtId="0" fontId="24" fillId="0" borderId="21" xfId="62" applyFont="1" applyFill="1" applyBorder="1" applyAlignment="1">
      <alignment/>
      <protection/>
    </xf>
    <xf numFmtId="0" fontId="24" fillId="0" borderId="0" xfId="62" applyFont="1" applyFill="1" applyBorder="1" applyAlignment="1">
      <alignment/>
      <protection/>
    </xf>
    <xf numFmtId="0" fontId="25" fillId="0" borderId="10" xfId="62" applyFont="1" applyFill="1" applyBorder="1" applyAlignment="1">
      <alignment horizontal="center"/>
      <protection/>
    </xf>
    <xf numFmtId="0" fontId="64" fillId="0" borderId="55" xfId="62" applyFont="1" applyFill="1" applyBorder="1">
      <alignment/>
      <protection/>
    </xf>
    <xf numFmtId="0" fontId="64" fillId="0" borderId="21" xfId="62" applyFont="1" applyFill="1" applyBorder="1">
      <alignment/>
      <protection/>
    </xf>
    <xf numFmtId="0" fontId="64" fillId="0" borderId="58" xfId="62" applyFont="1" applyFill="1" applyBorder="1">
      <alignment/>
      <protection/>
    </xf>
    <xf numFmtId="0" fontId="64" fillId="0" borderId="94" xfId="62" applyFont="1" applyFill="1" applyBorder="1">
      <alignment/>
      <protection/>
    </xf>
    <xf numFmtId="0" fontId="0" fillId="0" borderId="21" xfId="62" applyFont="1" applyFill="1" applyBorder="1">
      <alignment/>
      <protection/>
    </xf>
    <xf numFmtId="0" fontId="64" fillId="0" borderId="0" xfId="62" applyFont="1" applyFill="1" applyBorder="1">
      <alignment/>
      <protection/>
    </xf>
    <xf numFmtId="0" fontId="61" fillId="0" borderId="21" xfId="62" applyFont="1" applyFill="1" applyBorder="1">
      <alignment/>
      <protection/>
    </xf>
    <xf numFmtId="0" fontId="25" fillId="0" borderId="0" xfId="62" applyFont="1" applyFill="1" applyBorder="1">
      <alignment/>
      <protection/>
    </xf>
    <xf numFmtId="0" fontId="61" fillId="0" borderId="10" xfId="62" applyFont="1" applyFill="1" applyBorder="1">
      <alignment/>
      <protection/>
    </xf>
    <xf numFmtId="0" fontId="66" fillId="0" borderId="0" xfId="62" applyFont="1" applyFill="1" applyBorder="1">
      <alignment/>
      <protection/>
    </xf>
    <xf numFmtId="0" fontId="61" fillId="0" borderId="13" xfId="62" applyFont="1" applyFill="1" applyBorder="1">
      <alignment/>
      <protection/>
    </xf>
    <xf numFmtId="0" fontId="61" fillId="0" borderId="0" xfId="62" applyFont="1" applyFill="1" applyBorder="1" applyAlignment="1">
      <alignment horizontal="center"/>
      <protection/>
    </xf>
    <xf numFmtId="0" fontId="61" fillId="0" borderId="58" xfId="62" applyFont="1" applyFill="1" applyBorder="1" applyAlignment="1">
      <alignment horizontal="center"/>
      <protection/>
    </xf>
    <xf numFmtId="0" fontId="61" fillId="0" borderId="94" xfId="62" applyFont="1" applyFill="1" applyBorder="1">
      <alignment/>
      <protection/>
    </xf>
    <xf numFmtId="0" fontId="25" fillId="0" borderId="22" xfId="62" applyFont="1" applyFill="1" applyBorder="1">
      <alignment/>
      <protection/>
    </xf>
    <xf numFmtId="0" fontId="61" fillId="0" borderId="22" xfId="62" applyFont="1" applyFill="1" applyBorder="1" applyAlignment="1">
      <alignment vertical="center"/>
      <protection/>
    </xf>
    <xf numFmtId="0" fontId="64" fillId="0" borderId="21" xfId="62" applyFont="1" applyFill="1" applyBorder="1" applyAlignment="1">
      <alignment vertical="center"/>
      <protection/>
    </xf>
    <xf numFmtId="0" fontId="61" fillId="0" borderId="0" xfId="62" applyFont="1" applyFill="1" applyBorder="1" applyAlignment="1">
      <alignment vertical="center"/>
      <protection/>
    </xf>
    <xf numFmtId="0" fontId="61" fillId="0" borderId="10" xfId="62" applyFont="1" applyFill="1" applyBorder="1" applyAlignment="1">
      <alignment vertical="center"/>
      <protection/>
    </xf>
    <xf numFmtId="0" fontId="25" fillId="0" borderId="22" xfId="62" applyFont="1" applyFill="1" applyBorder="1" applyAlignment="1">
      <alignment vertical="center"/>
      <protection/>
    </xf>
    <xf numFmtId="0" fontId="61" fillId="0" borderId="53" xfId="62" applyFont="1" applyFill="1" applyBorder="1">
      <alignment/>
      <protection/>
    </xf>
    <xf numFmtId="0" fontId="61" fillId="0" borderId="23" xfId="62" applyFont="1" applyFill="1" applyBorder="1">
      <alignment/>
      <protection/>
    </xf>
    <xf numFmtId="0" fontId="61" fillId="0" borderId="17" xfId="62" applyFont="1" applyFill="1" applyBorder="1">
      <alignment/>
      <protection/>
    </xf>
    <xf numFmtId="0" fontId="61" fillId="0" borderId="24" xfId="62" applyFont="1" applyFill="1" applyBorder="1">
      <alignment/>
      <protection/>
    </xf>
    <xf numFmtId="0" fontId="23" fillId="0" borderId="0" xfId="62" applyFont="1">
      <alignment/>
      <protection/>
    </xf>
    <xf numFmtId="0" fontId="68" fillId="0" borderId="0" xfId="62" applyFont="1" applyAlignment="1">
      <alignment horizontal="right" vertical="center" wrapText="1"/>
      <protection/>
    </xf>
    <xf numFmtId="0" fontId="69" fillId="0" borderId="0" xfId="62" applyFont="1" applyBorder="1" applyAlignment="1">
      <alignment vertical="center" wrapText="1"/>
      <protection/>
    </xf>
    <xf numFmtId="0" fontId="0" fillId="0" borderId="0" xfId="62" applyFont="1">
      <alignment/>
      <protection/>
    </xf>
    <xf numFmtId="0" fontId="0" fillId="0" borderId="0" xfId="62" applyFont="1" applyAlignment="1">
      <alignment wrapText="1"/>
      <protection/>
    </xf>
    <xf numFmtId="0" fontId="70" fillId="0" borderId="0" xfId="62" applyFont="1" applyAlignment="1">
      <alignment vertical="center"/>
      <protection/>
    </xf>
    <xf numFmtId="0" fontId="68" fillId="0" borderId="0" xfId="62" applyFont="1" applyAlignment="1">
      <alignment vertical="center"/>
      <protection/>
    </xf>
    <xf numFmtId="0" fontId="71" fillId="0" borderId="0" xfId="62" applyFont="1" applyAlignment="1">
      <alignment vertical="center"/>
      <protection/>
    </xf>
    <xf numFmtId="0" fontId="72" fillId="0" borderId="25" xfId="62" applyFont="1" applyBorder="1" applyAlignment="1">
      <alignment horizontal="center" vertical="center" wrapText="1"/>
      <protection/>
    </xf>
    <xf numFmtId="0" fontId="73" fillId="0" borderId="0" xfId="62" applyFont="1" applyAlignment="1">
      <alignment horizontal="right" vertical="center" wrapText="1"/>
      <protection/>
    </xf>
    <xf numFmtId="0" fontId="73" fillId="0" borderId="49" xfId="62" applyFont="1" applyBorder="1" applyAlignment="1">
      <alignment vertical="center" wrapText="1"/>
      <protection/>
    </xf>
    <xf numFmtId="0" fontId="74" fillId="0" borderId="95" xfId="62" applyFont="1" applyBorder="1" applyAlignment="1">
      <alignment horizontal="center" vertical="center" wrapText="1"/>
      <protection/>
    </xf>
    <xf numFmtId="0" fontId="74" fillId="0" borderId="53" xfId="62" applyFont="1" applyBorder="1" applyAlignment="1">
      <alignment horizontal="center" vertical="center" wrapText="1"/>
      <protection/>
    </xf>
    <xf numFmtId="0" fontId="74" fillId="0" borderId="95" xfId="62" applyFont="1" applyBorder="1" applyAlignment="1">
      <alignment vertical="center" wrapText="1"/>
      <protection/>
    </xf>
    <xf numFmtId="0" fontId="73" fillId="0" borderId="0" xfId="62" applyFont="1" applyAlignment="1">
      <alignment horizontal="center" vertical="center" wrapText="1"/>
      <protection/>
    </xf>
    <xf numFmtId="0" fontId="76" fillId="0" borderId="49" xfId="62" applyFont="1" applyBorder="1" applyAlignment="1">
      <alignment vertical="center" wrapText="1"/>
      <protection/>
    </xf>
    <xf numFmtId="0" fontId="69" fillId="0" borderId="51" xfId="62" applyFont="1" applyBorder="1" applyAlignment="1">
      <alignment horizontal="center" vertical="center" wrapText="1"/>
      <protection/>
    </xf>
    <xf numFmtId="0" fontId="77" fillId="0" borderId="51" xfId="62" applyFont="1" applyBorder="1" applyAlignment="1">
      <alignment vertical="center" wrapText="1"/>
      <protection/>
    </xf>
    <xf numFmtId="0" fontId="0" fillId="0" borderId="0" xfId="62" applyAlignment="1">
      <alignment wrapText="1"/>
      <protection/>
    </xf>
    <xf numFmtId="0" fontId="77" fillId="0" borderId="95" xfId="62" applyFont="1" applyBorder="1" applyAlignment="1">
      <alignment vertical="center" wrapText="1"/>
      <protection/>
    </xf>
    <xf numFmtId="0" fontId="4" fillId="0" borderId="0" xfId="62" applyFont="1" applyAlignment="1">
      <alignment vertical="center"/>
      <protection/>
    </xf>
    <xf numFmtId="0" fontId="70" fillId="0" borderId="21" xfId="62" applyFont="1" applyBorder="1" applyAlignment="1">
      <alignment vertical="center" wrapText="1"/>
      <protection/>
    </xf>
    <xf numFmtId="0" fontId="80" fillId="0" borderId="96" xfId="62" applyFont="1" applyBorder="1" applyAlignment="1">
      <alignment horizontal="center" vertical="center" wrapText="1"/>
      <protection/>
    </xf>
    <xf numFmtId="0" fontId="80" fillId="0" borderId="22" xfId="62" applyFont="1" applyBorder="1" applyAlignment="1">
      <alignment horizontal="center" vertical="center" wrapText="1"/>
      <protection/>
    </xf>
    <xf numFmtId="0" fontId="79" fillId="0" borderId="96" xfId="62" applyFont="1" applyBorder="1" applyAlignment="1">
      <alignment horizontal="center" vertical="center" wrapText="1"/>
      <protection/>
    </xf>
    <xf numFmtId="0" fontId="80" fillId="0" borderId="24" xfId="62" applyFont="1" applyBorder="1" applyAlignment="1">
      <alignment horizontal="center" vertical="center" wrapText="1"/>
      <protection/>
    </xf>
    <xf numFmtId="0" fontId="44" fillId="0" borderId="0" xfId="62" applyFont="1" applyAlignment="1">
      <alignment vertical="center" wrapText="1"/>
      <protection/>
    </xf>
    <xf numFmtId="0" fontId="44" fillId="0" borderId="0" xfId="62" applyFont="1" applyAlignment="1">
      <alignment vertical="center"/>
      <protection/>
    </xf>
    <xf numFmtId="0" fontId="73" fillId="0" borderId="0" xfId="62" applyFont="1" applyAlignment="1">
      <alignment vertical="center"/>
      <protection/>
    </xf>
    <xf numFmtId="0" fontId="24" fillId="0" borderId="0" xfId="62" applyFont="1" applyAlignment="1">
      <alignment horizontal="center" vertical="center"/>
      <protection/>
    </xf>
    <xf numFmtId="0" fontId="44" fillId="0" borderId="0" xfId="62" applyFont="1" applyBorder="1">
      <alignment/>
      <protection/>
    </xf>
    <xf numFmtId="0" fontId="44" fillId="0" borderId="22" xfId="62" applyFont="1" applyBorder="1">
      <alignment/>
      <protection/>
    </xf>
    <xf numFmtId="0" fontId="44" fillId="0" borderId="21" xfId="62" applyFont="1" applyBorder="1">
      <alignment/>
      <protection/>
    </xf>
    <xf numFmtId="0" fontId="7" fillId="0" borderId="0" xfId="62" applyFont="1" applyBorder="1" applyAlignment="1">
      <alignment vertical="center"/>
      <protection/>
    </xf>
    <xf numFmtId="0" fontId="7" fillId="0" borderId="25" xfId="62" applyFont="1" applyBorder="1" applyAlignment="1">
      <alignment vertical="center"/>
      <protection/>
    </xf>
    <xf numFmtId="0" fontId="7" fillId="0" borderId="96" xfId="62" applyFont="1" applyBorder="1" applyAlignment="1">
      <alignment vertical="center"/>
      <protection/>
    </xf>
    <xf numFmtId="0" fontId="6" fillId="0" borderId="0" xfId="62" applyFont="1">
      <alignment/>
      <protection/>
    </xf>
    <xf numFmtId="0" fontId="6" fillId="0" borderId="0" xfId="62" applyFont="1" applyAlignment="1">
      <alignment vertical="center"/>
      <protection/>
    </xf>
    <xf numFmtId="0" fontId="7" fillId="0" borderId="0" xfId="62" applyFont="1" applyAlignment="1">
      <alignment vertical="center"/>
      <protection/>
    </xf>
    <xf numFmtId="0" fontId="7" fillId="0" borderId="0" xfId="62" applyFont="1">
      <alignment/>
      <protection/>
    </xf>
    <xf numFmtId="0" fontId="8" fillId="0" borderId="0" xfId="62" applyFont="1" applyAlignment="1">
      <alignment horizontal="center" vertical="center"/>
      <protection/>
    </xf>
    <xf numFmtId="0" fontId="9" fillId="0" borderId="0" xfId="62" applyFont="1" applyAlignment="1">
      <alignment vertical="center"/>
      <protection/>
    </xf>
    <xf numFmtId="0" fontId="10" fillId="0" borderId="0" xfId="62" applyFont="1" applyAlignment="1">
      <alignment horizontal="center" vertical="center"/>
      <protection/>
    </xf>
    <xf numFmtId="0" fontId="9" fillId="0" borderId="0" xfId="62" applyFont="1" applyAlignment="1">
      <alignment horizontal="left" vertical="center"/>
      <protection/>
    </xf>
    <xf numFmtId="0" fontId="0" fillId="0" borderId="0" xfId="62" applyAlignment="1">
      <alignment horizontal="left"/>
      <protection/>
    </xf>
    <xf numFmtId="0" fontId="23" fillId="0" borderId="0" xfId="0" applyFont="1" applyAlignment="1">
      <alignment/>
    </xf>
    <xf numFmtId="0" fontId="0" fillId="0" borderId="0" xfId="0" applyFont="1" applyAlignment="1">
      <alignment/>
    </xf>
    <xf numFmtId="0" fontId="0" fillId="0" borderId="25" xfId="0" applyFont="1" applyBorder="1" applyAlignment="1">
      <alignment/>
    </xf>
    <xf numFmtId="0" fontId="0" fillId="0" borderId="25" xfId="0" applyBorder="1" applyAlignment="1">
      <alignment/>
    </xf>
    <xf numFmtId="0" fontId="0" fillId="0" borderId="0" xfId="0" applyFont="1" applyAlignment="1">
      <alignment horizontal="center" vertical="center"/>
    </xf>
    <xf numFmtId="0" fontId="0" fillId="0" borderId="97" xfId="0" applyBorder="1" applyAlignment="1">
      <alignment/>
    </xf>
    <xf numFmtId="0" fontId="0" fillId="0" borderId="93" xfId="0" applyBorder="1" applyAlignment="1">
      <alignment/>
    </xf>
    <xf numFmtId="0" fontId="12" fillId="0" borderId="0" xfId="69" applyFont="1" applyBorder="1" applyAlignment="1">
      <alignment horizontal="center"/>
      <protection/>
    </xf>
    <xf numFmtId="0" fontId="0" fillId="0" borderId="0" xfId="62" applyFont="1" applyBorder="1" applyAlignment="1">
      <alignment horizontal="center"/>
      <protection/>
    </xf>
    <xf numFmtId="0" fontId="0" fillId="0" borderId="13" xfId="62" applyFont="1" applyBorder="1" applyAlignment="1">
      <alignment horizontal="center"/>
      <protection/>
    </xf>
    <xf numFmtId="0" fontId="23" fillId="0" borderId="0" xfId="62" applyFont="1" applyBorder="1" applyAlignment="1">
      <alignment wrapText="1"/>
      <protection/>
    </xf>
    <xf numFmtId="0" fontId="29" fillId="0" borderId="26" xfId="60" applyFont="1" applyBorder="1" applyAlignment="1">
      <alignment horizontal="center" vertical="top" wrapText="1"/>
      <protection/>
    </xf>
    <xf numFmtId="0" fontId="34" fillId="0" borderId="26" xfId="60" applyFont="1" applyBorder="1" applyAlignment="1">
      <alignment horizontal="center" vertical="top" wrapText="1"/>
      <protection/>
    </xf>
    <xf numFmtId="0" fontId="31" fillId="0" borderId="52" xfId="60" applyFont="1" applyBorder="1" applyAlignment="1">
      <alignment horizontal="right" vertical="top" wrapText="1"/>
      <protection/>
    </xf>
    <xf numFmtId="0" fontId="31" fillId="0" borderId="0" xfId="60" applyFont="1" applyBorder="1" applyAlignment="1">
      <alignment vertical="top" wrapText="1"/>
      <protection/>
    </xf>
    <xf numFmtId="0" fontId="29" fillId="0" borderId="0" xfId="60" applyFont="1" applyBorder="1" applyAlignment="1">
      <alignment vertical="top" wrapText="1"/>
      <protection/>
    </xf>
    <xf numFmtId="0" fontId="29" fillId="0" borderId="0" xfId="60" applyFont="1" applyBorder="1" applyAlignment="1">
      <alignment horizontal="center" vertical="top" wrapText="1"/>
      <protection/>
    </xf>
    <xf numFmtId="0" fontId="29" fillId="0" borderId="25" xfId="60" applyFont="1" applyBorder="1" applyAlignment="1">
      <alignment horizontal="center" vertical="top" wrapText="1"/>
      <protection/>
    </xf>
    <xf numFmtId="0" fontId="26" fillId="0" borderId="0" xfId="60" applyFont="1" applyBorder="1" applyAlignment="1">
      <alignment horizontal="center"/>
      <protection/>
    </xf>
    <xf numFmtId="0" fontId="27" fillId="0" borderId="0" xfId="60" applyFont="1" applyBorder="1" applyAlignment="1">
      <alignment horizontal="center"/>
      <protection/>
    </xf>
    <xf numFmtId="0" fontId="46" fillId="0" borderId="0" xfId="0" applyFont="1" applyBorder="1" applyAlignment="1">
      <alignment vertical="top" wrapText="1"/>
    </xf>
    <xf numFmtId="0" fontId="38" fillId="0" borderId="27" xfId="0" applyFont="1" applyBorder="1" applyAlignment="1">
      <alignment horizontal="center"/>
    </xf>
    <xf numFmtId="0" fontId="39" fillId="0" borderId="19" xfId="0" applyFont="1" applyBorder="1" applyAlignment="1">
      <alignment horizontal="center"/>
    </xf>
    <xf numFmtId="0" fontId="40" fillId="0" borderId="0" xfId="0" applyFont="1" applyBorder="1" applyAlignment="1">
      <alignment horizontal="center"/>
    </xf>
    <xf numFmtId="0" fontId="41" fillId="0" borderId="0" xfId="0" applyFont="1" applyBorder="1" applyAlignment="1">
      <alignment horizontal="center"/>
    </xf>
    <xf numFmtId="173" fontId="42" fillId="0" borderId="0" xfId="0" applyNumberFormat="1" applyFont="1" applyBorder="1" applyAlignment="1">
      <alignment horizontal="center"/>
    </xf>
    <xf numFmtId="173" fontId="43" fillId="0" borderId="22" xfId="0" applyNumberFormat="1" applyFont="1" applyBorder="1" applyAlignment="1">
      <alignment horizontal="center"/>
    </xf>
    <xf numFmtId="173" fontId="4" fillId="0" borderId="0" xfId="0" applyNumberFormat="1" applyFont="1" applyBorder="1" applyAlignment="1">
      <alignment horizontal="center"/>
    </xf>
    <xf numFmtId="0" fontId="5" fillId="0" borderId="98" xfId="0" applyFont="1" applyBorder="1" applyAlignment="1">
      <alignment horizontal="center"/>
    </xf>
    <xf numFmtId="0" fontId="5" fillId="0" borderId="99" xfId="0" applyFont="1" applyBorder="1" applyAlignment="1">
      <alignment horizontal="center"/>
    </xf>
    <xf numFmtId="0" fontId="5" fillId="0" borderId="91" xfId="0" applyFont="1" applyBorder="1" applyAlignment="1">
      <alignment horizontal="center"/>
    </xf>
    <xf numFmtId="0" fontId="39" fillId="0" borderId="0"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0" fontId="49" fillId="0" borderId="0" xfId="59" applyFont="1" applyBorder="1" applyAlignment="1" applyProtection="1">
      <alignment horizontal="left" wrapText="1"/>
      <protection/>
    </xf>
    <xf numFmtId="0" fontId="24" fillId="0" borderId="21" xfId="59" applyFont="1" applyBorder="1" applyAlignment="1" applyProtection="1">
      <alignment horizontal="center"/>
      <protection/>
    </xf>
    <xf numFmtId="0" fontId="50" fillId="0" borderId="0" xfId="59" applyFont="1" applyFill="1" applyBorder="1" applyAlignment="1">
      <alignment horizontal="center"/>
      <protection/>
    </xf>
    <xf numFmtId="0" fontId="0" fillId="0" borderId="0" xfId="59" applyFont="1" applyBorder="1" applyAlignment="1" applyProtection="1">
      <alignment horizontal="center"/>
      <protection locked="0"/>
    </xf>
    <xf numFmtId="0" fontId="0" fillId="0" borderId="0" xfId="59" applyFont="1" applyFill="1" applyBorder="1" applyAlignment="1" applyProtection="1">
      <alignment horizontal="left"/>
      <protection/>
    </xf>
    <xf numFmtId="0" fontId="48" fillId="0" borderId="52" xfId="59" applyFont="1" applyFill="1" applyBorder="1" applyAlignment="1" applyProtection="1">
      <alignment wrapText="1"/>
      <protection/>
    </xf>
    <xf numFmtId="0" fontId="23" fillId="41" borderId="100" xfId="59" applyFont="1" applyFill="1" applyBorder="1" applyAlignment="1" applyProtection="1">
      <alignment horizontal="left"/>
      <protection/>
    </xf>
    <xf numFmtId="168" fontId="0" fillId="41" borderId="95" xfId="59" applyNumberFormat="1" applyFill="1" applyBorder="1" applyAlignment="1" applyProtection="1">
      <alignment horizontal="right"/>
      <protection/>
    </xf>
    <xf numFmtId="0" fontId="23" fillId="0" borderId="94" xfId="59" applyFont="1" applyBorder="1" applyAlignment="1" applyProtection="1">
      <alignment horizontal="center" wrapText="1"/>
      <protection/>
    </xf>
    <xf numFmtId="0" fontId="24" fillId="0" borderId="0" xfId="59" applyFont="1" applyBorder="1" applyAlignment="1" applyProtection="1">
      <alignment horizontal="center"/>
      <protection/>
    </xf>
    <xf numFmtId="0" fontId="0" fillId="0" borderId="11" xfId="59" applyFont="1" applyBorder="1" applyAlignment="1" applyProtection="1">
      <alignment horizontal="left"/>
      <protection locked="0"/>
    </xf>
    <xf numFmtId="175" fontId="0" fillId="0" borderId="11" xfId="59" applyNumberFormat="1" applyFont="1" applyBorder="1" applyAlignment="1" applyProtection="1">
      <alignment horizontal="left"/>
      <protection locked="0"/>
    </xf>
    <xf numFmtId="4" fontId="44" fillId="0" borderId="100" xfId="42" applyFont="1" applyFill="1" applyBorder="1" applyAlignment="1" applyProtection="1">
      <alignment horizontal="center"/>
      <protection/>
    </xf>
    <xf numFmtId="4" fontId="54" fillId="33" borderId="26" xfId="42" applyFont="1" applyFill="1" applyBorder="1" applyAlignment="1" applyProtection="1">
      <alignment horizontal="center"/>
      <protection/>
    </xf>
    <xf numFmtId="0" fontId="54" fillId="38" borderId="101" xfId="0" applyFont="1" applyFill="1" applyBorder="1" applyAlignment="1">
      <alignment horizontal="center"/>
    </xf>
    <xf numFmtId="0" fontId="44" fillId="0" borderId="102" xfId="0" applyFont="1" applyBorder="1" applyAlignment="1">
      <alignment horizontal="center"/>
    </xf>
    <xf numFmtId="177" fontId="5" fillId="0" borderId="0" xfId="0" applyNumberFormat="1" applyFont="1" applyBorder="1" applyAlignment="1">
      <alignment horizontal="left"/>
    </xf>
    <xf numFmtId="177" fontId="5" fillId="0" borderId="0" xfId="0" applyNumberFormat="1" applyFont="1" applyBorder="1" applyAlignment="1">
      <alignment horizontal="center"/>
    </xf>
    <xf numFmtId="177" fontId="5" fillId="0" borderId="0" xfId="42" applyNumberFormat="1" applyFont="1" applyFill="1" applyBorder="1" applyAlignment="1" applyProtection="1">
      <alignment horizontal="center"/>
      <protection/>
    </xf>
    <xf numFmtId="177" fontId="5" fillId="0" borderId="25" xfId="0" applyNumberFormat="1" applyFont="1" applyBorder="1" applyAlignment="1">
      <alignment horizontal="center"/>
    </xf>
    <xf numFmtId="0" fontId="45" fillId="0" borderId="0" xfId="0" applyFont="1" applyBorder="1" applyAlignment="1">
      <alignment horizontal="center"/>
    </xf>
    <xf numFmtId="0" fontId="44" fillId="0" borderId="102" xfId="0" applyFont="1" applyBorder="1" applyAlignment="1" applyProtection="1">
      <alignment horizontal="center"/>
      <protection/>
    </xf>
    <xf numFmtId="0" fontId="50" fillId="0" borderId="57" xfId="62" applyFont="1" applyFill="1" applyBorder="1" applyAlignment="1">
      <alignment horizontal="left"/>
      <protection/>
    </xf>
    <xf numFmtId="0" fontId="67" fillId="0" borderId="21" xfId="62" applyFont="1" applyFill="1" applyBorder="1" applyAlignment="1">
      <alignment vertical="center" wrapText="1"/>
      <protection/>
    </xf>
    <xf numFmtId="0" fontId="0" fillId="0" borderId="103" xfId="62" applyFont="1" applyFill="1" applyBorder="1" applyAlignment="1">
      <alignment horizontal="right"/>
      <protection/>
    </xf>
    <xf numFmtId="0" fontId="50" fillId="0" borderId="0" xfId="62" applyFont="1" applyFill="1" applyBorder="1" applyAlignment="1">
      <alignment horizontal="center"/>
      <protection/>
    </xf>
    <xf numFmtId="0" fontId="61" fillId="0" borderId="104" xfId="62" applyFont="1" applyFill="1" applyBorder="1" applyAlignment="1">
      <alignment/>
      <protection/>
    </xf>
    <xf numFmtId="0" fontId="61" fillId="0" borderId="94" xfId="62" applyFont="1" applyFill="1" applyBorder="1" applyAlignment="1">
      <alignment/>
      <protection/>
    </xf>
    <xf numFmtId="0" fontId="25" fillId="0" borderId="11" xfId="62" applyFont="1" applyFill="1" applyBorder="1" applyAlignment="1">
      <alignment horizontal="right"/>
      <protection/>
    </xf>
    <xf numFmtId="0" fontId="64" fillId="0" borderId="105" xfId="62" applyFont="1" applyFill="1" applyBorder="1" applyAlignment="1">
      <alignment horizontal="left"/>
      <protection/>
    </xf>
    <xf numFmtId="0" fontId="64" fillId="0" borderId="21" xfId="62" applyFont="1" applyFill="1" applyBorder="1" applyAlignment="1">
      <alignment horizontal="center"/>
      <protection/>
    </xf>
    <xf numFmtId="0" fontId="64" fillId="0" borderId="57" xfId="62" applyFont="1" applyFill="1" applyBorder="1" applyAlignment="1">
      <alignment horizontal="left"/>
      <protection/>
    </xf>
    <xf numFmtId="0" fontId="65" fillId="0" borderId="55" xfId="62" applyFont="1" applyFill="1" applyBorder="1" applyAlignment="1">
      <alignment horizontal="center" vertical="center"/>
      <protection/>
    </xf>
    <xf numFmtId="0" fontId="65" fillId="0" borderId="55" xfId="62" applyFont="1" applyFill="1" applyBorder="1" applyAlignment="1">
      <alignment horizontal="center" vertical="center" wrapText="1"/>
      <protection/>
    </xf>
    <xf numFmtId="0" fontId="61" fillId="0" borderId="57" xfId="62" applyFont="1" applyFill="1" applyBorder="1" applyAlignment="1">
      <alignment horizontal="center"/>
      <protection/>
    </xf>
    <xf numFmtId="0" fontId="61" fillId="0" borderId="58" xfId="62" applyFont="1" applyFill="1" applyBorder="1" applyAlignment="1">
      <alignment horizontal="center"/>
      <protection/>
    </xf>
    <xf numFmtId="0" fontId="61" fillId="0" borderId="0" xfId="62" applyFont="1" applyFill="1" applyBorder="1" applyAlignment="1">
      <alignment horizontal="center"/>
      <protection/>
    </xf>
    <xf numFmtId="0" fontId="64" fillId="0" borderId="106" xfId="62" applyFont="1" applyFill="1" applyBorder="1" applyAlignment="1">
      <alignment horizontal="right"/>
      <protection/>
    </xf>
    <xf numFmtId="0" fontId="0" fillId="0" borderId="106" xfId="62" applyFont="1" applyFill="1" applyBorder="1" applyAlignment="1">
      <alignment horizontal="right"/>
      <protection/>
    </xf>
    <xf numFmtId="0" fontId="0" fillId="0" borderId="57" xfId="62" applyFont="1" applyFill="1" applyBorder="1" applyAlignment="1">
      <alignment horizontal="right"/>
      <protection/>
    </xf>
    <xf numFmtId="0" fontId="58" fillId="0" borderId="0" xfId="62" applyFont="1" applyFill="1" applyBorder="1" applyAlignment="1">
      <alignment horizontal="right"/>
      <protection/>
    </xf>
    <xf numFmtId="0" fontId="0" fillId="0" borderId="0" xfId="62" applyFill="1" applyBorder="1" applyAlignment="1">
      <alignment wrapText="1"/>
      <protection/>
    </xf>
    <xf numFmtId="0" fontId="59" fillId="0" borderId="107" xfId="62" applyFont="1" applyFill="1" applyBorder="1" applyAlignment="1">
      <alignment wrapText="1"/>
      <protection/>
    </xf>
    <xf numFmtId="0" fontId="23" fillId="0" borderId="0" xfId="62" applyFont="1" applyFill="1" applyBorder="1" applyAlignment="1">
      <alignment horizontal="center"/>
      <protection/>
    </xf>
    <xf numFmtId="0" fontId="0" fillId="0" borderId="0" xfId="62" applyFont="1" applyFill="1" applyBorder="1" applyAlignment="1">
      <alignment wrapText="1"/>
      <protection/>
    </xf>
    <xf numFmtId="0" fontId="64" fillId="0" borderId="57" xfId="62" applyFont="1" applyFill="1" applyBorder="1" applyAlignment="1">
      <alignment wrapText="1"/>
      <protection/>
    </xf>
    <xf numFmtId="0" fontId="7" fillId="0" borderId="0" xfId="62" applyFont="1" applyBorder="1" applyAlignment="1">
      <alignment vertical="center"/>
      <protection/>
    </xf>
    <xf numFmtId="0" fontId="7" fillId="0" borderId="37" xfId="62" applyFont="1" applyBorder="1" applyAlignment="1">
      <alignment vertical="center" wrapText="1"/>
      <protection/>
    </xf>
    <xf numFmtId="0" fontId="73" fillId="0" borderId="108" xfId="62" applyFont="1" applyBorder="1" applyAlignment="1">
      <alignment vertical="center" wrapText="1"/>
      <protection/>
    </xf>
    <xf numFmtId="0" fontId="81" fillId="0" borderId="23" xfId="62" applyFont="1" applyBorder="1" applyAlignment="1">
      <alignment vertical="center" wrapText="1"/>
      <protection/>
    </xf>
    <xf numFmtId="0" fontId="81" fillId="0" borderId="17" xfId="62" applyFont="1" applyBorder="1" applyAlignment="1">
      <alignment vertical="center" wrapText="1"/>
      <protection/>
    </xf>
    <xf numFmtId="0" fontId="4" fillId="0" borderId="109" xfId="62" applyFont="1" applyBorder="1" applyAlignment="1">
      <alignment vertical="center" wrapText="1"/>
      <protection/>
    </xf>
    <xf numFmtId="0" fontId="9" fillId="0" borderId="37" xfId="62" applyFont="1" applyBorder="1" applyAlignment="1">
      <alignment vertical="center" wrapText="1"/>
      <protection/>
    </xf>
    <xf numFmtId="0" fontId="7" fillId="0" borderId="21" xfId="62" applyFont="1" applyBorder="1" applyAlignment="1">
      <alignment vertical="center"/>
      <protection/>
    </xf>
    <xf numFmtId="0" fontId="7" fillId="0" borderId="22" xfId="62" applyFont="1" applyBorder="1" applyAlignment="1">
      <alignment vertical="center" wrapText="1"/>
      <protection/>
    </xf>
    <xf numFmtId="0" fontId="79" fillId="0" borderId="25" xfId="62" applyFont="1" applyBorder="1" applyAlignment="1">
      <alignment vertical="center" wrapText="1"/>
      <protection/>
    </xf>
    <xf numFmtId="0" fontId="4" fillId="0" borderId="0" xfId="62" applyFont="1" applyBorder="1" applyAlignment="1">
      <alignment vertical="center" wrapText="1"/>
      <protection/>
    </xf>
    <xf numFmtId="0" fontId="80" fillId="0" borderId="21" xfId="62" applyFont="1" applyBorder="1" applyAlignment="1">
      <alignment vertical="center" wrapText="1"/>
      <protection/>
    </xf>
    <xf numFmtId="0" fontId="81" fillId="0" borderId="0" xfId="62" applyFont="1" applyBorder="1" applyAlignment="1">
      <alignment vertical="center" wrapText="1"/>
      <protection/>
    </xf>
    <xf numFmtId="0" fontId="73" fillId="0" borderId="21" xfId="62" applyFont="1" applyBorder="1" applyAlignment="1">
      <alignment vertical="center" wrapText="1"/>
      <protection/>
    </xf>
    <xf numFmtId="0" fontId="79" fillId="0" borderId="0" xfId="62" applyFont="1" applyBorder="1" applyAlignment="1">
      <alignment vertical="center" wrapText="1"/>
      <protection/>
    </xf>
    <xf numFmtId="0" fontId="73" fillId="0" borderId="37" xfId="62" applyFont="1" applyBorder="1" applyAlignment="1">
      <alignment vertical="center" wrapText="1"/>
      <protection/>
    </xf>
    <xf numFmtId="0" fontId="2" fillId="0" borderId="37" xfId="55" applyFont="1" applyFill="1" applyBorder="1" applyAlignment="1" applyProtection="1">
      <alignment vertical="center" wrapText="1"/>
      <protection/>
    </xf>
    <xf numFmtId="0" fontId="69" fillId="0" borderId="96" xfId="62" applyFont="1" applyBorder="1" applyAlignment="1">
      <alignment vertical="center" wrapText="1"/>
      <protection/>
    </xf>
    <xf numFmtId="0" fontId="75" fillId="0" borderId="93" xfId="62" applyFont="1" applyBorder="1" applyAlignment="1">
      <alignment horizontal="center" vertical="center" textRotation="90" wrapText="1"/>
      <protection/>
    </xf>
    <xf numFmtId="0" fontId="75" fillId="0" borderId="53" xfId="62" applyFont="1" applyBorder="1" applyAlignment="1">
      <alignment horizontal="center" vertical="center" textRotation="90" wrapText="1"/>
      <protection/>
    </xf>
    <xf numFmtId="0" fontId="78" fillId="0" borderId="109" xfId="62" applyFont="1" applyBorder="1" applyAlignment="1">
      <alignment horizontal="center" vertical="center" wrapText="1"/>
      <protection/>
    </xf>
    <xf numFmtId="0" fontId="0" fillId="0" borderId="0" xfId="0" applyFont="1" applyBorder="1" applyAlignment="1">
      <alignment horizontal="left"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10" xfId="59"/>
    <cellStyle name="Normal 11" xfId="60"/>
    <cellStyle name="Normal 2" xfId="61"/>
    <cellStyle name="Normal 2 2" xfId="62"/>
    <cellStyle name="Normal 3" xfId="63"/>
    <cellStyle name="Normal 4" xfId="64"/>
    <cellStyle name="Normal 5" xfId="65"/>
    <cellStyle name="Normal 6" xfId="66"/>
    <cellStyle name="Normal 7" xfId="67"/>
    <cellStyle name="Normal 8" xfId="68"/>
    <cellStyle name="Normal 9" xfId="69"/>
    <cellStyle name="Note"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6A6A6"/>
      <rgbColor rgb="00993366"/>
      <rgbColor rgb="00FDEADA"/>
      <rgbColor rgb="00CCFFFF"/>
      <rgbColor rgb="00660066"/>
      <rgbColor rgb="00FF8080"/>
      <rgbColor rgb="0000549E"/>
      <rgbColor rgb="00CCCCFF"/>
      <rgbColor rgb="00000080"/>
      <rgbColor rgb="00FF00FF"/>
      <rgbColor rgb="00FFFF00"/>
      <rgbColor rgb="0000FFFF"/>
      <rgbColor rgb="00800080"/>
      <rgbColor rgb="00800000"/>
      <rgbColor rgb="00008080"/>
      <rgbColor rgb="000000FF"/>
      <rgbColor rgb="0000CCFF"/>
      <rgbColor rgb="00DCE6F2"/>
      <rgbColor rgb="00CCFFCC"/>
      <rgbColor rgb="00FFFF99"/>
      <rgbColor rgb="00C2D8E9"/>
      <rgbColor rgb="00FF99CC"/>
      <rgbColor rgb="00CC99FF"/>
      <rgbColor rgb="00BFBFBF"/>
      <rgbColor rgb="003366FF"/>
      <rgbColor rgb="0033CCCC"/>
      <rgbColor rgb="0099CC00"/>
      <rgbColor rgb="00FFCC00"/>
      <rgbColor rgb="00FF9900"/>
      <rgbColor rgb="00FF6600"/>
      <rgbColor rgb="00666699"/>
      <rgbColor rgb="00969696"/>
      <rgbColor rgb="000C2E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43</xdr:row>
      <xdr:rowOff>76200</xdr:rowOff>
    </xdr:from>
    <xdr:to>
      <xdr:col>1</xdr:col>
      <xdr:colOff>466725</xdr:colOff>
      <xdr:row>44</xdr:row>
      <xdr:rowOff>9525</xdr:rowOff>
    </xdr:to>
    <xdr:sp>
      <xdr:nvSpPr>
        <xdr:cNvPr id="1" name="Line 1"/>
        <xdr:cNvSpPr>
          <a:spLocks/>
        </xdr:cNvSpPr>
      </xdr:nvSpPr>
      <xdr:spPr>
        <a:xfrm>
          <a:off x="390525" y="8677275"/>
          <a:ext cx="685800" cy="13335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46</xdr:row>
      <xdr:rowOff>38100</xdr:rowOff>
    </xdr:from>
    <xdr:to>
      <xdr:col>1</xdr:col>
      <xdr:colOff>561975</xdr:colOff>
      <xdr:row>46</xdr:row>
      <xdr:rowOff>95250</xdr:rowOff>
    </xdr:to>
    <xdr:sp>
      <xdr:nvSpPr>
        <xdr:cNvPr id="2" name="Line 2"/>
        <xdr:cNvSpPr>
          <a:spLocks/>
        </xdr:cNvSpPr>
      </xdr:nvSpPr>
      <xdr:spPr>
        <a:xfrm>
          <a:off x="638175" y="9239250"/>
          <a:ext cx="533400" cy="5715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50</xdr:row>
      <xdr:rowOff>38100</xdr:rowOff>
    </xdr:from>
    <xdr:to>
      <xdr:col>1</xdr:col>
      <xdr:colOff>561975</xdr:colOff>
      <xdr:row>50</xdr:row>
      <xdr:rowOff>95250</xdr:rowOff>
    </xdr:to>
    <xdr:sp>
      <xdr:nvSpPr>
        <xdr:cNvPr id="3" name="Line 3"/>
        <xdr:cNvSpPr>
          <a:spLocks/>
        </xdr:cNvSpPr>
      </xdr:nvSpPr>
      <xdr:spPr>
        <a:xfrm>
          <a:off x="638175" y="10039350"/>
          <a:ext cx="533400" cy="5715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55</xdr:row>
      <xdr:rowOff>114300</xdr:rowOff>
    </xdr:from>
    <xdr:to>
      <xdr:col>5</xdr:col>
      <xdr:colOff>381000</xdr:colOff>
      <xdr:row>57</xdr:row>
      <xdr:rowOff>104775</xdr:rowOff>
    </xdr:to>
    <xdr:sp>
      <xdr:nvSpPr>
        <xdr:cNvPr id="1" name="Line 1"/>
        <xdr:cNvSpPr>
          <a:spLocks/>
        </xdr:cNvSpPr>
      </xdr:nvSpPr>
      <xdr:spPr>
        <a:xfrm>
          <a:off x="4200525" y="10315575"/>
          <a:ext cx="0" cy="314325"/>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55</xdr:row>
      <xdr:rowOff>114300</xdr:rowOff>
    </xdr:from>
    <xdr:to>
      <xdr:col>6</xdr:col>
      <xdr:colOff>352425</xdr:colOff>
      <xdr:row>56</xdr:row>
      <xdr:rowOff>104775</xdr:rowOff>
    </xdr:to>
    <xdr:sp>
      <xdr:nvSpPr>
        <xdr:cNvPr id="2" name="Line 2"/>
        <xdr:cNvSpPr>
          <a:spLocks/>
        </xdr:cNvSpPr>
      </xdr:nvSpPr>
      <xdr:spPr>
        <a:xfrm>
          <a:off x="4886325" y="10315575"/>
          <a:ext cx="0" cy="15240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85725</xdr:rowOff>
    </xdr:from>
    <xdr:to>
      <xdr:col>2</xdr:col>
      <xdr:colOff>1181100</xdr:colOff>
      <xdr:row>3</xdr:row>
      <xdr:rowOff>9525</xdr:rowOff>
    </xdr:to>
    <xdr:pic>
      <xdr:nvPicPr>
        <xdr:cNvPr id="1" name="Picture 43"/>
        <xdr:cNvPicPr preferRelativeResize="1">
          <a:picLocks noChangeAspect="1"/>
        </xdr:cNvPicPr>
      </xdr:nvPicPr>
      <xdr:blipFill>
        <a:blip r:embed="rId1"/>
        <a:stretch>
          <a:fillRect/>
        </a:stretch>
      </xdr:blipFill>
      <xdr:spPr>
        <a:xfrm>
          <a:off x="419100" y="85725"/>
          <a:ext cx="1123950" cy="438150"/>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2</xdr:col>
      <xdr:colOff>457200</xdr:colOff>
      <xdr:row>3</xdr:row>
      <xdr:rowOff>123825</xdr:rowOff>
    </xdr:to>
    <xdr:pic>
      <xdr:nvPicPr>
        <xdr:cNvPr id="1" name="Picture 39"/>
        <xdr:cNvPicPr preferRelativeResize="1">
          <a:picLocks noChangeAspect="1"/>
        </xdr:cNvPicPr>
      </xdr:nvPicPr>
      <xdr:blipFill>
        <a:blip r:embed="rId1"/>
        <a:stretch>
          <a:fillRect/>
        </a:stretch>
      </xdr:blipFill>
      <xdr:spPr>
        <a:xfrm>
          <a:off x="28575" y="0"/>
          <a:ext cx="1590675" cy="6096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0</xdr:col>
      <xdr:colOff>1123950</xdr:colOff>
      <xdr:row>5</xdr:row>
      <xdr:rowOff>142875</xdr:rowOff>
    </xdr:to>
    <xdr:pic>
      <xdr:nvPicPr>
        <xdr:cNvPr id="1" name="Picture 3"/>
        <xdr:cNvPicPr preferRelativeResize="1">
          <a:picLocks noChangeAspect="1"/>
        </xdr:cNvPicPr>
      </xdr:nvPicPr>
      <xdr:blipFill>
        <a:blip r:embed="rId1"/>
        <a:stretch>
          <a:fillRect/>
        </a:stretch>
      </xdr:blipFill>
      <xdr:spPr>
        <a:xfrm>
          <a:off x="28575" y="19050"/>
          <a:ext cx="1095375" cy="11239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1123950</xdr:colOff>
      <xdr:row>4</xdr:row>
      <xdr:rowOff>133350</xdr:rowOff>
    </xdr:to>
    <xdr:pic>
      <xdr:nvPicPr>
        <xdr:cNvPr id="1" name="Picture 2"/>
        <xdr:cNvPicPr preferRelativeResize="1">
          <a:picLocks noChangeAspect="1"/>
        </xdr:cNvPicPr>
      </xdr:nvPicPr>
      <xdr:blipFill>
        <a:blip r:embed="rId1"/>
        <a:stretch>
          <a:fillRect/>
        </a:stretch>
      </xdr:blipFill>
      <xdr:spPr>
        <a:xfrm>
          <a:off x="28575" y="0"/>
          <a:ext cx="1095375" cy="11239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1123950</xdr:colOff>
      <xdr:row>4</xdr:row>
      <xdr:rowOff>133350</xdr:rowOff>
    </xdr:to>
    <xdr:pic>
      <xdr:nvPicPr>
        <xdr:cNvPr id="1" name="Picture 2"/>
        <xdr:cNvPicPr preferRelativeResize="1">
          <a:picLocks noChangeAspect="1"/>
        </xdr:cNvPicPr>
      </xdr:nvPicPr>
      <xdr:blipFill>
        <a:blip r:embed="rId1"/>
        <a:stretch>
          <a:fillRect/>
        </a:stretch>
      </xdr:blipFill>
      <xdr:spPr>
        <a:xfrm>
          <a:off x="28575" y="0"/>
          <a:ext cx="1095375" cy="112395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104775</xdr:rowOff>
    </xdr:from>
    <xdr:to>
      <xdr:col>3</xdr:col>
      <xdr:colOff>314325</xdr:colOff>
      <xdr:row>4</xdr:row>
      <xdr:rowOff>38100</xdr:rowOff>
    </xdr:to>
    <xdr:pic>
      <xdr:nvPicPr>
        <xdr:cNvPr id="1" name="Picture 1"/>
        <xdr:cNvPicPr preferRelativeResize="1">
          <a:picLocks noChangeAspect="1"/>
        </xdr:cNvPicPr>
      </xdr:nvPicPr>
      <xdr:blipFill>
        <a:blip r:embed="rId1"/>
        <a:stretch>
          <a:fillRect/>
        </a:stretch>
      </xdr:blipFill>
      <xdr:spPr>
        <a:xfrm>
          <a:off x="257175" y="219075"/>
          <a:ext cx="895350" cy="40957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523875</xdr:colOff>
      <xdr:row>3</xdr:row>
      <xdr:rowOff>38100</xdr:rowOff>
    </xdr:to>
    <xdr:pic>
      <xdr:nvPicPr>
        <xdr:cNvPr id="1" name="Picture 42"/>
        <xdr:cNvPicPr preferRelativeResize="1">
          <a:picLocks noChangeAspect="1"/>
        </xdr:cNvPicPr>
      </xdr:nvPicPr>
      <xdr:blipFill>
        <a:blip r:embed="rId1"/>
        <a:stretch>
          <a:fillRect/>
        </a:stretch>
      </xdr:blipFill>
      <xdr:spPr>
        <a:xfrm>
          <a:off x="28575" y="0"/>
          <a:ext cx="1647825" cy="552450"/>
        </a:xfrm>
        <a:prstGeom prst="rect">
          <a:avLst/>
        </a:prstGeom>
        <a:blipFill>
          <a:blip r:embed=""/>
          <a:srcRect/>
          <a:stretch>
            <a:fillRect/>
          </a:stretch>
        </a:blipFill>
        <a:ln w="9525" cmpd="sng">
          <a:noFill/>
        </a:ln>
      </xdr:spPr>
    </xdr:pic>
    <xdr:clientData/>
  </xdr:twoCellAnchor>
  <xdr:twoCellAnchor>
    <xdr:from>
      <xdr:col>4</xdr:col>
      <xdr:colOff>1171575</xdr:colOff>
      <xdr:row>0</xdr:row>
      <xdr:rowOff>28575</xdr:rowOff>
    </xdr:from>
    <xdr:to>
      <xdr:col>6</xdr:col>
      <xdr:colOff>466725</xdr:colOff>
      <xdr:row>2</xdr:row>
      <xdr:rowOff>28575</xdr:rowOff>
    </xdr:to>
    <xdr:sp>
      <xdr:nvSpPr>
        <xdr:cNvPr id="2" name="Text Box 39"/>
        <xdr:cNvSpPr>
          <a:spLocks/>
        </xdr:cNvSpPr>
      </xdr:nvSpPr>
      <xdr:spPr>
        <a:xfrm>
          <a:off x="4905375" y="28575"/>
          <a:ext cx="1066800" cy="352425"/>
        </a:xfrm>
        <a:prstGeom prst="rect">
          <a:avLst/>
        </a:prstGeom>
        <a:noFill/>
        <a:ln w="9360" cmpd="sng">
          <a:noFill/>
        </a:ln>
      </xdr:spPr>
      <xdr:txBody>
        <a:bodyPr vertOverflow="clip" wrap="square" lIns="0" tIns="0" rIns="0" bIns="0"/>
        <a:p>
          <a:pPr algn="l">
            <a:defRPr/>
          </a:pPr>
          <a:r>
            <a:rPr lang="en-US" cap="none" sz="750" b="0" i="0" u="none" baseline="0">
              <a:solidFill>
                <a:srgbClr val="0C2E86"/>
              </a:solidFill>
              <a:latin typeface="Arial"/>
              <a:ea typeface="Arial"/>
              <a:cs typeface="Arial"/>
            </a:rPr>
            <a:t>1476 West 8th Avenue
</a:t>
          </a:r>
          <a:r>
            <a:rPr lang="en-US" cap="none" sz="750" b="0" i="0" u="none" baseline="0">
              <a:solidFill>
                <a:srgbClr val="0C2E86"/>
              </a:solidFill>
              <a:latin typeface="Arial"/>
              <a:ea typeface="Arial"/>
              <a:cs typeface="Arial"/>
            </a:rPr>
            <a:t>Vancouver, BC
</a:t>
          </a:r>
          <a:r>
            <a:rPr lang="en-US" cap="none" sz="750" b="0" i="0" u="none" baseline="0">
              <a:solidFill>
                <a:srgbClr val="0C2E86"/>
              </a:solidFill>
              <a:latin typeface="Arial"/>
              <a:ea typeface="Arial"/>
              <a:cs typeface="Arial"/>
            </a:rPr>
            <a:t>V6H 1E1
</a:t>
          </a:r>
        </a:p>
      </xdr:txBody>
    </xdr:sp>
    <xdr:clientData/>
  </xdr:twoCellAnchor>
  <xdr:twoCellAnchor>
    <xdr:from>
      <xdr:col>3</xdr:col>
      <xdr:colOff>200025</xdr:colOff>
      <xdr:row>0</xdr:row>
      <xdr:rowOff>28575</xdr:rowOff>
    </xdr:from>
    <xdr:to>
      <xdr:col>4</xdr:col>
      <xdr:colOff>962025</xdr:colOff>
      <xdr:row>2</xdr:row>
      <xdr:rowOff>0</xdr:rowOff>
    </xdr:to>
    <xdr:sp>
      <xdr:nvSpPr>
        <xdr:cNvPr id="3" name="Text Box 40"/>
        <xdr:cNvSpPr>
          <a:spLocks/>
        </xdr:cNvSpPr>
      </xdr:nvSpPr>
      <xdr:spPr>
        <a:xfrm>
          <a:off x="3476625" y="28575"/>
          <a:ext cx="1219200" cy="323850"/>
        </a:xfrm>
        <a:prstGeom prst="rect">
          <a:avLst/>
        </a:prstGeom>
        <a:noFill/>
        <a:ln w="9360" cmpd="sng">
          <a:noFill/>
        </a:ln>
      </xdr:spPr>
      <xdr:txBody>
        <a:bodyPr vertOverflow="clip" wrap="square" lIns="0" tIns="0" rIns="0" bIns="0"/>
        <a:p>
          <a:pPr algn="l">
            <a:defRPr/>
          </a:pPr>
          <a:r>
            <a:rPr lang="en-US" cap="none" sz="600" b="1" i="0" u="none" baseline="0">
              <a:solidFill>
                <a:srgbClr val="C2D8E9"/>
              </a:solidFill>
              <a:latin typeface="Arial"/>
              <a:ea typeface="Arial"/>
              <a:cs typeface="Arial"/>
            </a:rPr>
            <a:t>T</a:t>
          </a:r>
          <a:r>
            <a:rPr lang="en-US" cap="none" sz="750" b="0" i="0" u="none" baseline="0">
              <a:solidFill>
                <a:srgbClr val="0C2E86"/>
              </a:solidFill>
              <a:latin typeface="Arial"/>
              <a:ea typeface="Arial"/>
              <a:cs typeface="Arial"/>
            </a:rPr>
            <a:t>604 714 6636
</a:t>
          </a:r>
          <a:r>
            <a:rPr lang="en-US" cap="none" sz="600" b="1" i="0" u="none" baseline="0">
              <a:solidFill>
                <a:srgbClr val="C2D8E9"/>
              </a:solidFill>
              <a:latin typeface="Arial"/>
              <a:ea typeface="Arial"/>
              <a:cs typeface="Arial"/>
            </a:rPr>
            <a:t>F</a:t>
          </a:r>
          <a:r>
            <a:rPr lang="en-US" cap="none" sz="750" b="0" i="0" u="none" baseline="0">
              <a:solidFill>
                <a:srgbClr val="0C2E86"/>
              </a:solidFill>
              <a:latin typeface="Arial"/>
              <a:ea typeface="Arial"/>
              <a:cs typeface="Arial"/>
            </a:rPr>
            <a:t>604 714 6645
</a:t>
          </a:r>
          <a:r>
            <a:rPr lang="en-US" cap="none" sz="600" b="1" i="0" u="none" baseline="0">
              <a:solidFill>
                <a:srgbClr val="C2D8E9"/>
              </a:solidFill>
              <a:latin typeface="Arial"/>
              <a:ea typeface="Arial"/>
              <a:cs typeface="Arial"/>
            </a:rPr>
            <a:t>W</a:t>
          </a:r>
          <a:r>
            <a:rPr lang="en-US" cap="none" sz="750" b="0" i="0" u="none" baseline="0">
              <a:solidFill>
                <a:srgbClr val="0C2E86"/>
              </a:solidFill>
              <a:latin typeface="Arial"/>
              <a:ea typeface="Arial"/>
              <a:cs typeface="Arial"/>
            </a:rPr>
            <a:t>bc-girlguides.org
</a:t>
          </a:r>
          <a:r>
            <a:rPr lang="en-US" cap="none" sz="750" b="0" i="0" u="none" baseline="0">
              <a:solidFill>
                <a:srgbClr val="0C2E86"/>
              </a:solidFill>
              <a:latin typeface="Arial"/>
              <a:ea typeface="Arial"/>
              <a:cs typeface="Arial"/>
            </a:rPr>
            <a:t>
</a:t>
          </a:r>
          <a:r>
            <a:rPr lang="en-US" cap="none" sz="750" b="0" i="0" u="none" baseline="0">
              <a:solidFill>
                <a:srgbClr val="0C2E86"/>
              </a:solidFill>
              <a:latin typeface="Arial"/>
              <a:ea typeface="Arial"/>
              <a:cs typeface="Arial"/>
            </a:rPr>
            <a:t>Council
</a:t>
          </a:r>
        </a:p>
      </xdr:txBody>
    </xdr:sp>
    <xdr:clientData/>
  </xdr:twoCellAnchor>
  <xdr:twoCellAnchor>
    <xdr:from>
      <xdr:col>2</xdr:col>
      <xdr:colOff>85725</xdr:colOff>
      <xdr:row>0</xdr:row>
      <xdr:rowOff>57150</xdr:rowOff>
    </xdr:from>
    <xdr:to>
      <xdr:col>2</xdr:col>
      <xdr:colOff>1123950</xdr:colOff>
      <xdr:row>1</xdr:row>
      <xdr:rowOff>123825</xdr:rowOff>
    </xdr:to>
    <xdr:sp>
      <xdr:nvSpPr>
        <xdr:cNvPr id="4" name="Text Box 41"/>
        <xdr:cNvSpPr>
          <a:spLocks/>
        </xdr:cNvSpPr>
      </xdr:nvSpPr>
      <xdr:spPr>
        <a:xfrm>
          <a:off x="1866900" y="57150"/>
          <a:ext cx="1038225" cy="276225"/>
        </a:xfrm>
        <a:prstGeom prst="rect">
          <a:avLst/>
        </a:prstGeom>
        <a:noFill/>
        <a:ln w="9360" cmpd="sng">
          <a:noFill/>
        </a:ln>
      </xdr:spPr>
      <xdr:txBody>
        <a:bodyPr vertOverflow="clip" wrap="square" lIns="0" tIns="0" rIns="0" bIns="0"/>
        <a:p>
          <a:pPr algn="l">
            <a:defRPr/>
          </a:pPr>
          <a:r>
            <a:rPr lang="en-US" cap="none" sz="750" b="0" i="0" u="none" baseline="0">
              <a:solidFill>
                <a:srgbClr val="0C2E86"/>
              </a:solidFill>
              <a:latin typeface="Arial"/>
              <a:ea typeface="Arial"/>
              <a:cs typeface="Arial"/>
            </a:rPr>
            <a:t>British Columbia Council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54</xdr:row>
      <xdr:rowOff>114300</xdr:rowOff>
    </xdr:from>
    <xdr:to>
      <xdr:col>5</xdr:col>
      <xdr:colOff>381000</xdr:colOff>
      <xdr:row>56</xdr:row>
      <xdr:rowOff>104775</xdr:rowOff>
    </xdr:to>
    <xdr:sp>
      <xdr:nvSpPr>
        <xdr:cNvPr id="1" name="Line 1"/>
        <xdr:cNvSpPr>
          <a:spLocks/>
        </xdr:cNvSpPr>
      </xdr:nvSpPr>
      <xdr:spPr>
        <a:xfrm>
          <a:off x="4200525" y="10153650"/>
          <a:ext cx="0" cy="314325"/>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54</xdr:row>
      <xdr:rowOff>114300</xdr:rowOff>
    </xdr:from>
    <xdr:to>
      <xdr:col>6</xdr:col>
      <xdr:colOff>352425</xdr:colOff>
      <xdr:row>55</xdr:row>
      <xdr:rowOff>104775</xdr:rowOff>
    </xdr:to>
    <xdr:sp>
      <xdr:nvSpPr>
        <xdr:cNvPr id="2" name="Line 2"/>
        <xdr:cNvSpPr>
          <a:spLocks/>
        </xdr:cNvSpPr>
      </xdr:nvSpPr>
      <xdr:spPr>
        <a:xfrm>
          <a:off x="4886325" y="10153650"/>
          <a:ext cx="0" cy="15240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55</xdr:row>
      <xdr:rowOff>114300</xdr:rowOff>
    </xdr:from>
    <xdr:to>
      <xdr:col>5</xdr:col>
      <xdr:colOff>381000</xdr:colOff>
      <xdr:row>57</xdr:row>
      <xdr:rowOff>104775</xdr:rowOff>
    </xdr:to>
    <xdr:sp>
      <xdr:nvSpPr>
        <xdr:cNvPr id="1" name="Line 1"/>
        <xdr:cNvSpPr>
          <a:spLocks/>
        </xdr:cNvSpPr>
      </xdr:nvSpPr>
      <xdr:spPr>
        <a:xfrm>
          <a:off x="4200525" y="10315575"/>
          <a:ext cx="0" cy="314325"/>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55</xdr:row>
      <xdr:rowOff>114300</xdr:rowOff>
    </xdr:from>
    <xdr:to>
      <xdr:col>6</xdr:col>
      <xdr:colOff>352425</xdr:colOff>
      <xdr:row>56</xdr:row>
      <xdr:rowOff>104775</xdr:rowOff>
    </xdr:to>
    <xdr:sp>
      <xdr:nvSpPr>
        <xdr:cNvPr id="2" name="Line 2"/>
        <xdr:cNvSpPr>
          <a:spLocks/>
        </xdr:cNvSpPr>
      </xdr:nvSpPr>
      <xdr:spPr>
        <a:xfrm>
          <a:off x="4886325" y="10315575"/>
          <a:ext cx="0" cy="15240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55</xdr:row>
      <xdr:rowOff>114300</xdr:rowOff>
    </xdr:from>
    <xdr:to>
      <xdr:col>5</xdr:col>
      <xdr:colOff>381000</xdr:colOff>
      <xdr:row>57</xdr:row>
      <xdr:rowOff>104775</xdr:rowOff>
    </xdr:to>
    <xdr:sp>
      <xdr:nvSpPr>
        <xdr:cNvPr id="1" name="Line 1"/>
        <xdr:cNvSpPr>
          <a:spLocks/>
        </xdr:cNvSpPr>
      </xdr:nvSpPr>
      <xdr:spPr>
        <a:xfrm>
          <a:off x="4200525" y="10315575"/>
          <a:ext cx="0" cy="314325"/>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55</xdr:row>
      <xdr:rowOff>114300</xdr:rowOff>
    </xdr:from>
    <xdr:to>
      <xdr:col>6</xdr:col>
      <xdr:colOff>352425</xdr:colOff>
      <xdr:row>56</xdr:row>
      <xdr:rowOff>104775</xdr:rowOff>
    </xdr:to>
    <xdr:sp>
      <xdr:nvSpPr>
        <xdr:cNvPr id="2" name="Line 2"/>
        <xdr:cNvSpPr>
          <a:spLocks/>
        </xdr:cNvSpPr>
      </xdr:nvSpPr>
      <xdr:spPr>
        <a:xfrm>
          <a:off x="4886325" y="10315575"/>
          <a:ext cx="0" cy="15240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mfischer@shaw.ca" TargetMode="External" /><Relationship Id="rId2"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6.xml.rels><?xml version="1.0" encoding="utf-8" standalone="yes"?><Relationships xmlns="http://schemas.openxmlformats.org/package/2006/relationships"><Relationship Id="rId1" Type="http://schemas.openxmlformats.org/officeDocument/2006/relationships/hyperlink" Target="http://forms.girlguides.ca/GuiderResources/Shared%20Documents/guiding-essentials.pdf" TargetMode="External" /><Relationship Id="rId2" Type="http://schemas.openxmlformats.org/officeDocument/2006/relationships/hyperlink" Target="http://forms.girlguides.ca/Shared%20Documents/StandardFinancialReportingManual/standard-financial-reporting-manual.pdf" TargetMode="External" /><Relationship Id="rId3" Type="http://schemas.openxmlformats.org/officeDocument/2006/relationships/hyperlink" Target="http://www.bc-girlguides.org/WEB/Documents/BC/BCCouncilStandards_May2015.pdf" TargetMode="Externa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D60"/>
  <sheetViews>
    <sheetView zoomScalePageLayoutView="0" workbookViewId="0" topLeftCell="A1">
      <selection activeCell="A6" sqref="A6"/>
    </sheetView>
  </sheetViews>
  <sheetFormatPr defaultColWidth="9.140625" defaultRowHeight="12.75"/>
  <cols>
    <col min="1" max="1" width="9.140625" style="1" customWidth="1"/>
    <col min="2" max="2" width="12.00390625" style="1" customWidth="1"/>
    <col min="3" max="3" width="57.421875" style="1" customWidth="1"/>
    <col min="4" max="16384" width="9.140625" style="1" customWidth="1"/>
  </cols>
  <sheetData>
    <row r="1" spans="1:3" ht="15.75">
      <c r="A1" s="2" t="s">
        <v>0</v>
      </c>
      <c r="B1" s="2"/>
      <c r="C1" s="2"/>
    </row>
    <row r="2" spans="1:3" ht="15.75">
      <c r="A2" s="2" t="s">
        <v>1</v>
      </c>
      <c r="B2" s="2"/>
      <c r="C2" s="2"/>
    </row>
    <row r="3" spans="1:3" ht="15.75">
      <c r="A3" s="2" t="s">
        <v>2</v>
      </c>
      <c r="B3" s="2"/>
      <c r="C3" s="2"/>
    </row>
    <row r="4" spans="1:4" ht="15.75">
      <c r="A4" s="2" t="s">
        <v>3</v>
      </c>
      <c r="B4" s="2"/>
      <c r="C4" s="2"/>
      <c r="D4" s="3"/>
    </row>
    <row r="5" spans="1:4" ht="15.75">
      <c r="A5" s="2" t="s">
        <v>4</v>
      </c>
      <c r="B5" s="2"/>
      <c r="C5" s="2"/>
      <c r="D5" s="3"/>
    </row>
    <row r="6" spans="1:4" ht="15.75">
      <c r="A6" s="2" t="s">
        <v>5</v>
      </c>
      <c r="B6" s="2"/>
      <c r="C6" s="2"/>
      <c r="D6" s="3"/>
    </row>
    <row r="7" spans="1:4" ht="15.75">
      <c r="A7" s="4" t="s">
        <v>6</v>
      </c>
      <c r="B7" s="2"/>
      <c r="C7" s="2"/>
      <c r="D7" s="3"/>
    </row>
    <row r="8" spans="1:4" ht="15.75">
      <c r="A8" s="2"/>
      <c r="B8" s="2"/>
      <c r="C8" s="2"/>
      <c r="D8" s="3"/>
    </row>
    <row r="9" spans="1:4" ht="15.75">
      <c r="A9" s="2" t="s">
        <v>7</v>
      </c>
      <c r="B9" s="2"/>
      <c r="C9" s="2"/>
      <c r="D9" s="3"/>
    </row>
    <row r="10" spans="1:4" ht="15.75">
      <c r="A10" s="5" t="s">
        <v>8</v>
      </c>
      <c r="C10" s="2"/>
      <c r="D10" s="3"/>
    </row>
    <row r="11" spans="1:4" ht="15.75">
      <c r="A11" s="6" t="s">
        <v>9</v>
      </c>
      <c r="B11" s="2"/>
      <c r="C11" s="2"/>
      <c r="D11" s="3"/>
    </row>
    <row r="12" spans="1:4" ht="15.75">
      <c r="A12" s="7" t="s">
        <v>10</v>
      </c>
      <c r="B12" s="2"/>
      <c r="C12" s="2"/>
      <c r="D12" s="3"/>
    </row>
    <row r="13" spans="1:4" ht="15.75">
      <c r="A13" s="6" t="s">
        <v>11</v>
      </c>
      <c r="B13" s="2"/>
      <c r="C13" s="2"/>
      <c r="D13" s="3"/>
    </row>
    <row r="14" spans="1:4" ht="15.75">
      <c r="A14" s="7" t="s">
        <v>12</v>
      </c>
      <c r="B14" s="2"/>
      <c r="C14" s="2"/>
      <c r="D14" s="3"/>
    </row>
    <row r="15" spans="1:4" ht="15.75">
      <c r="A15" s="6" t="s">
        <v>13</v>
      </c>
      <c r="B15" s="2"/>
      <c r="C15" s="2"/>
      <c r="D15" s="3"/>
    </row>
    <row r="16" spans="1:4" ht="15.75">
      <c r="A16" s="6" t="s">
        <v>14</v>
      </c>
      <c r="B16" s="2"/>
      <c r="C16" s="2"/>
      <c r="D16" s="3"/>
    </row>
    <row r="17" spans="1:4" ht="15.75">
      <c r="A17" s="6" t="s">
        <v>15</v>
      </c>
      <c r="B17" s="2"/>
      <c r="C17" s="2"/>
      <c r="D17" s="3"/>
    </row>
    <row r="18" spans="1:4" ht="15.75">
      <c r="A18" s="7" t="s">
        <v>16</v>
      </c>
      <c r="B18" s="2"/>
      <c r="C18" s="2"/>
      <c r="D18" s="3"/>
    </row>
    <row r="19" spans="1:4" ht="15.75">
      <c r="A19" s="2" t="s">
        <v>17</v>
      </c>
      <c r="B19" s="2"/>
      <c r="C19" s="2"/>
      <c r="D19" s="3"/>
    </row>
    <row r="20" spans="1:4" ht="15.75">
      <c r="A20" s="2" t="s">
        <v>18</v>
      </c>
      <c r="B20" s="2"/>
      <c r="C20" s="2"/>
      <c r="D20" s="3"/>
    </row>
    <row r="21" spans="1:4" ht="15.75">
      <c r="A21" s="2"/>
      <c r="B21" s="2"/>
      <c r="C21" s="2"/>
      <c r="D21" s="3"/>
    </row>
    <row r="22" spans="1:4" ht="15.75">
      <c r="A22" s="2"/>
      <c r="B22" s="2"/>
      <c r="C22" s="2"/>
      <c r="D22" s="3"/>
    </row>
    <row r="23" spans="1:4" ht="15.75">
      <c r="A23" s="8"/>
      <c r="B23" s="8"/>
      <c r="C23" s="8"/>
      <c r="D23" s="9"/>
    </row>
    <row r="24" spans="1:4" ht="15.75">
      <c r="A24" s="10" t="s">
        <v>19</v>
      </c>
      <c r="B24" s="2"/>
      <c r="C24" s="2"/>
      <c r="D24" s="3"/>
    </row>
    <row r="25" spans="1:4" ht="15.75">
      <c r="A25" s="2"/>
      <c r="B25" s="2"/>
      <c r="C25" s="2"/>
      <c r="D25" s="3"/>
    </row>
    <row r="26" spans="1:4" ht="15.75">
      <c r="A26" s="2" t="s">
        <v>20</v>
      </c>
      <c r="B26" s="2"/>
      <c r="C26" s="2" t="s">
        <v>21</v>
      </c>
      <c r="D26" s="3"/>
    </row>
    <row r="27" spans="1:4" ht="15.75">
      <c r="A27" s="2" t="s">
        <v>22</v>
      </c>
      <c r="B27" s="2"/>
      <c r="C27" s="2" t="s">
        <v>23</v>
      </c>
      <c r="D27" s="3"/>
    </row>
    <row r="28" spans="1:4" ht="15.75">
      <c r="A28" s="2" t="s">
        <v>24</v>
      </c>
      <c r="B28" s="2"/>
      <c r="C28" s="2" t="s">
        <v>25</v>
      </c>
      <c r="D28" s="3"/>
    </row>
    <row r="29" spans="1:4" ht="15.75">
      <c r="A29" s="2" t="s">
        <v>26</v>
      </c>
      <c r="B29" s="2"/>
      <c r="C29" s="2" t="s">
        <v>27</v>
      </c>
      <c r="D29" s="3"/>
    </row>
    <row r="30" spans="1:4" ht="15.75">
      <c r="A30" s="2" t="s">
        <v>28</v>
      </c>
      <c r="B30" s="2"/>
      <c r="C30" s="2" t="s">
        <v>29</v>
      </c>
      <c r="D30" s="3"/>
    </row>
    <row r="31" spans="1:4" ht="15.75">
      <c r="A31" s="1" t="s">
        <v>30</v>
      </c>
      <c r="C31" s="1" t="s">
        <v>31</v>
      </c>
      <c r="D31" s="3"/>
    </row>
    <row r="32" spans="1:4" ht="15.75">
      <c r="A32" s="2" t="s">
        <v>32</v>
      </c>
      <c r="B32" s="2"/>
      <c r="C32" s="2" t="s">
        <v>33</v>
      </c>
      <c r="D32" s="3"/>
    </row>
    <row r="33" spans="1:4" ht="15.75">
      <c r="A33" s="2" t="s">
        <v>34</v>
      </c>
      <c r="B33" s="2"/>
      <c r="C33" s="2" t="s">
        <v>35</v>
      </c>
      <c r="D33" s="3"/>
    </row>
    <row r="34" spans="1:4" ht="15.75">
      <c r="A34" s="2" t="s">
        <v>36</v>
      </c>
      <c r="B34" s="2"/>
      <c r="C34" s="2" t="s">
        <v>37</v>
      </c>
      <c r="D34" s="3"/>
    </row>
    <row r="35" spans="1:4" ht="15.75">
      <c r="A35" s="2" t="s">
        <v>38</v>
      </c>
      <c r="B35" s="2"/>
      <c r="C35" s="2" t="s">
        <v>39</v>
      </c>
      <c r="D35" s="3"/>
    </row>
    <row r="36" spans="1:4" ht="15.75">
      <c r="A36" s="2" t="s">
        <v>40</v>
      </c>
      <c r="B36" s="2"/>
      <c r="C36" s="2" t="s">
        <v>41</v>
      </c>
      <c r="D36" s="3"/>
    </row>
    <row r="37" spans="1:4" ht="15.75">
      <c r="A37" s="2"/>
      <c r="B37" s="2"/>
      <c r="C37" s="2" t="s">
        <v>42</v>
      </c>
      <c r="D37" s="3"/>
    </row>
    <row r="38" spans="1:4" ht="15.75">
      <c r="A38" s="2" t="s">
        <v>43</v>
      </c>
      <c r="B38" s="2"/>
      <c r="C38" s="2" t="s">
        <v>44</v>
      </c>
      <c r="D38" s="3"/>
    </row>
    <row r="39" spans="1:4" ht="15.75">
      <c r="A39" s="2" t="s">
        <v>45</v>
      </c>
      <c r="B39" s="2"/>
      <c r="C39" s="2" t="s">
        <v>46</v>
      </c>
      <c r="D39" s="3"/>
    </row>
    <row r="40" spans="1:4" ht="15.75">
      <c r="A40" s="2" t="s">
        <v>47</v>
      </c>
      <c r="B40" s="2"/>
      <c r="C40" s="2" t="s">
        <v>48</v>
      </c>
      <c r="D40" s="3"/>
    </row>
    <row r="41" spans="1:4" ht="15.75">
      <c r="A41" s="2"/>
      <c r="B41" s="2"/>
      <c r="C41" s="2"/>
      <c r="D41" s="3"/>
    </row>
    <row r="42" spans="1:4" ht="15.75">
      <c r="A42" s="2"/>
      <c r="B42" s="2"/>
      <c r="C42" s="2"/>
      <c r="D42" s="3"/>
    </row>
    <row r="43" spans="1:4" ht="15.75">
      <c r="A43" s="10" t="s">
        <v>49</v>
      </c>
      <c r="B43" s="2"/>
      <c r="C43" s="2"/>
      <c r="D43" s="3"/>
    </row>
    <row r="44" spans="1:4" ht="15.75">
      <c r="A44" s="2"/>
      <c r="B44" s="2"/>
      <c r="C44" s="2"/>
      <c r="D44" s="3"/>
    </row>
    <row r="45" spans="1:4" ht="15.75">
      <c r="A45" s="2"/>
      <c r="B45" s="2"/>
      <c r="C45" s="11" t="s">
        <v>50</v>
      </c>
      <c r="D45" s="3"/>
    </row>
    <row r="46" spans="1:4" ht="15.75">
      <c r="A46" s="10" t="s">
        <v>51</v>
      </c>
      <c r="B46" s="2"/>
      <c r="C46" s="2"/>
      <c r="D46" s="3"/>
    </row>
    <row r="47" spans="1:4" ht="15.75">
      <c r="A47" s="2"/>
      <c r="B47" s="2"/>
      <c r="C47" s="12">
        <v>43101</v>
      </c>
      <c r="D47" s="3"/>
    </row>
    <row r="48" spans="1:4" ht="15.75">
      <c r="A48" s="2" t="s">
        <v>52</v>
      </c>
      <c r="B48" s="2"/>
      <c r="C48" s="13">
        <f>+C47</f>
        <v>43101</v>
      </c>
      <c r="D48" s="3"/>
    </row>
    <row r="49" spans="1:4" ht="15.75">
      <c r="A49" s="2"/>
      <c r="B49" s="2"/>
      <c r="C49" s="2"/>
      <c r="D49" s="3"/>
    </row>
    <row r="50" spans="1:4" ht="15.75">
      <c r="A50" s="10" t="s">
        <v>53</v>
      </c>
      <c r="B50" s="2"/>
      <c r="C50" s="2"/>
      <c r="D50" s="3"/>
    </row>
    <row r="51" spans="1:4" ht="15.75">
      <c r="A51" s="2"/>
      <c r="B51" s="2"/>
      <c r="C51" s="12">
        <v>43465</v>
      </c>
      <c r="D51" s="3"/>
    </row>
    <row r="52" spans="1:4" ht="15.75">
      <c r="A52" s="2" t="s">
        <v>54</v>
      </c>
      <c r="B52" s="2"/>
      <c r="C52" s="13">
        <f>+C51</f>
        <v>43465</v>
      </c>
      <c r="D52" s="3"/>
    </row>
    <row r="53" spans="1:4" ht="15.75">
      <c r="A53" s="2"/>
      <c r="B53" s="2"/>
      <c r="C53" s="2"/>
      <c r="D53" s="3"/>
    </row>
    <row r="54" spans="1:4" ht="15.75">
      <c r="A54" s="2"/>
      <c r="B54" s="2"/>
      <c r="C54" s="2"/>
      <c r="D54" s="3"/>
    </row>
    <row r="55" spans="1:4" ht="15.75">
      <c r="A55" s="2" t="s">
        <v>55</v>
      </c>
      <c r="B55" s="2"/>
      <c r="C55" s="2"/>
      <c r="D55" s="3"/>
    </row>
    <row r="56" spans="1:4" ht="15.75">
      <c r="A56" s="2"/>
      <c r="B56" s="2" t="s">
        <v>56</v>
      </c>
      <c r="C56" s="14" t="s">
        <v>57</v>
      </c>
      <c r="D56" s="3"/>
    </row>
    <row r="57" spans="1:4" ht="15.75">
      <c r="A57" s="2"/>
      <c r="B57" s="2" t="s">
        <v>58</v>
      </c>
      <c r="C57" s="2" t="s">
        <v>59</v>
      </c>
      <c r="D57" s="3"/>
    </row>
    <row r="58" spans="1:4" ht="15.75">
      <c r="A58" s="2"/>
      <c r="B58" s="2"/>
      <c r="C58" s="2"/>
      <c r="D58" s="3"/>
    </row>
    <row r="59" spans="1:4" ht="15.75">
      <c r="A59" s="2"/>
      <c r="B59" s="2"/>
      <c r="C59" s="2"/>
      <c r="D59" s="3"/>
    </row>
    <row r="60" spans="1:4" ht="15.75">
      <c r="A60" s="2" t="s">
        <v>60</v>
      </c>
      <c r="B60" s="2"/>
      <c r="C60" s="2" t="s">
        <v>61</v>
      </c>
      <c r="D60" s="3"/>
    </row>
  </sheetData>
  <sheetProtection selectLockedCells="1" selectUnlockedCells="1"/>
  <hyperlinks>
    <hyperlink ref="C56" r:id="rId1" display="nmfischer@shaw.ca"/>
  </hyperlinks>
  <printOptions/>
  <pageMargins left="0.75" right="0.75" top="1" bottom="1" header="0.5118055555555555" footer="0.5118055555555555"/>
  <pageSetup horizontalDpi="300" verticalDpi="300" orientation="portrait"/>
  <drawing r:id="rId2"/>
</worksheet>
</file>

<file path=xl/worksheets/sheet10.xml><?xml version="1.0" encoding="utf-8"?>
<worksheet xmlns="http://schemas.openxmlformats.org/spreadsheetml/2006/main" xmlns:r="http://schemas.openxmlformats.org/officeDocument/2006/relationships">
  <sheetPr>
    <tabColor indexed="31"/>
  </sheetPr>
  <dimension ref="B1:N65"/>
  <sheetViews>
    <sheetView zoomScaleSheetLayoutView="100" zoomScalePageLayoutView="0" workbookViewId="0" topLeftCell="A1">
      <selection activeCell="I44" sqref="I44"/>
    </sheetView>
  </sheetViews>
  <sheetFormatPr defaultColWidth="9.140625" defaultRowHeight="12.75"/>
  <cols>
    <col min="1" max="2" width="1.7109375" style="160" customWidth="1"/>
    <col min="3" max="3" width="31.7109375" style="160" customWidth="1"/>
    <col min="4" max="4" width="11.7109375" style="160" customWidth="1"/>
    <col min="5" max="5" width="6.7109375" style="160" customWidth="1"/>
    <col min="6" max="6" width="12.7109375" style="160" customWidth="1"/>
    <col min="7" max="8" width="1.7109375" style="160" customWidth="1"/>
    <col min="9" max="9" width="31.7109375" style="160" customWidth="1"/>
    <col min="10" max="10" width="11.7109375" style="160" customWidth="1"/>
    <col min="11" max="11" width="7.7109375" style="160" customWidth="1"/>
    <col min="12" max="12" width="12.7109375" style="160" customWidth="1"/>
    <col min="13" max="13" width="1.7109375" style="160" customWidth="1"/>
    <col min="14" max="16384" width="9.140625" style="160" customWidth="1"/>
  </cols>
  <sheetData>
    <row r="1" spans="3:12" s="161" customFormat="1" ht="15.75">
      <c r="C1" s="490" t="s">
        <v>208</v>
      </c>
      <c r="D1" s="490"/>
      <c r="E1" s="490"/>
      <c r="F1" s="490"/>
      <c r="G1" s="490"/>
      <c r="H1" s="490"/>
      <c r="I1" s="490"/>
      <c r="J1" s="490"/>
      <c r="K1" s="490"/>
      <c r="L1" s="490"/>
    </row>
    <row r="2" spans="3:12" s="161" customFormat="1" ht="15.75">
      <c r="C2" s="490" t="s">
        <v>209</v>
      </c>
      <c r="D2" s="490"/>
      <c r="E2" s="490"/>
      <c r="F2" s="490"/>
      <c r="G2" s="490"/>
      <c r="H2" s="490"/>
      <c r="I2" s="490"/>
      <c r="J2" s="490"/>
      <c r="K2" s="490"/>
      <c r="L2" s="490"/>
    </row>
    <row r="3" spans="3:12" s="161" customFormat="1" ht="4.5" customHeight="1">
      <c r="C3" s="162"/>
      <c r="D3" s="162"/>
      <c r="E3" s="162"/>
      <c r="F3" s="162"/>
      <c r="G3" s="162"/>
      <c r="H3" s="162"/>
      <c r="I3" s="162"/>
      <c r="J3" s="162"/>
      <c r="K3" s="162"/>
      <c r="L3" s="162"/>
    </row>
    <row r="4" spans="2:14" s="163" customFormat="1" ht="12.75">
      <c r="B4" s="164"/>
      <c r="C4" s="165" t="s">
        <v>210</v>
      </c>
      <c r="D4" s="491" t="str">
        <f>Notes!C45</f>
        <v>District - Unit name</v>
      </c>
      <c r="E4" s="491"/>
      <c r="F4" s="491"/>
      <c r="G4" s="166"/>
      <c r="H4" s="166"/>
      <c r="I4" s="165" t="s">
        <v>211</v>
      </c>
      <c r="J4" s="492">
        <f>Notes!C51</f>
        <v>43465</v>
      </c>
      <c r="K4" s="492"/>
      <c r="L4" s="492"/>
      <c r="M4" s="164"/>
      <c r="N4" s="164"/>
    </row>
    <row r="5" spans="2:13" s="161" customFormat="1" ht="9.75" customHeight="1">
      <c r="B5" s="167"/>
      <c r="C5" s="168"/>
      <c r="D5" s="169"/>
      <c r="E5" s="169"/>
      <c r="F5" s="169"/>
      <c r="G5" s="170"/>
      <c r="H5" s="170"/>
      <c r="I5" s="168"/>
      <c r="J5" s="169"/>
      <c r="K5" s="169"/>
      <c r="L5" s="169"/>
      <c r="M5" s="167"/>
    </row>
    <row r="6" spans="2:13" s="161" customFormat="1" ht="15.75">
      <c r="B6" s="171"/>
      <c r="C6" s="162"/>
      <c r="D6" s="162"/>
      <c r="E6" s="162"/>
      <c r="F6" s="162"/>
      <c r="G6" s="162"/>
      <c r="H6" s="172"/>
      <c r="I6" s="162"/>
      <c r="J6" s="162"/>
      <c r="K6" s="162"/>
      <c r="L6" s="162"/>
      <c r="M6" s="173"/>
    </row>
    <row r="7" spans="2:13" s="161" customFormat="1" ht="15.75">
      <c r="B7" s="171"/>
      <c r="C7" s="174" t="s">
        <v>212</v>
      </c>
      <c r="F7" s="175" t="s">
        <v>88</v>
      </c>
      <c r="G7" s="175"/>
      <c r="H7" s="176"/>
      <c r="I7" s="174" t="s">
        <v>213</v>
      </c>
      <c r="L7" s="175" t="s">
        <v>88</v>
      </c>
      <c r="M7" s="173"/>
    </row>
    <row r="8" spans="2:14" ht="13.5" customHeight="1">
      <c r="B8" s="171"/>
      <c r="C8" s="177" t="s">
        <v>214</v>
      </c>
      <c r="D8" s="178"/>
      <c r="E8" s="179"/>
      <c r="F8" s="180">
        <f>D8</f>
        <v>0</v>
      </c>
      <c r="G8" s="181"/>
      <c r="H8" s="176"/>
      <c r="I8" s="177" t="s">
        <v>215</v>
      </c>
      <c r="J8" s="178"/>
      <c r="K8" s="179"/>
      <c r="L8" s="180">
        <f aca="true" t="shared" si="0" ref="L8:L15">J8</f>
        <v>0</v>
      </c>
      <c r="M8" s="173"/>
      <c r="N8" s="161"/>
    </row>
    <row r="9" spans="2:14" ht="12.75">
      <c r="B9" s="171"/>
      <c r="C9" s="177" t="s">
        <v>216</v>
      </c>
      <c r="D9" s="178"/>
      <c r="E9" s="182"/>
      <c r="F9" s="180">
        <f>D9</f>
        <v>0</v>
      </c>
      <c r="G9" s="181"/>
      <c r="H9" s="176"/>
      <c r="I9" s="177" t="s">
        <v>217</v>
      </c>
      <c r="J9" s="178"/>
      <c r="K9" s="179"/>
      <c r="L9" s="180">
        <f t="shared" si="0"/>
        <v>0</v>
      </c>
      <c r="M9" s="173"/>
      <c r="N9" s="161"/>
    </row>
    <row r="10" spans="2:14" ht="12.75">
      <c r="B10" s="171"/>
      <c r="C10" s="177" t="s">
        <v>218</v>
      </c>
      <c r="D10" s="178"/>
      <c r="E10" s="182"/>
      <c r="F10" s="180">
        <f>D10</f>
        <v>0</v>
      </c>
      <c r="G10" s="181"/>
      <c r="H10" s="176"/>
      <c r="I10" s="179" t="s">
        <v>219</v>
      </c>
      <c r="J10" s="178"/>
      <c r="K10" s="179"/>
      <c r="L10" s="180">
        <f t="shared" si="0"/>
        <v>0</v>
      </c>
      <c r="M10" s="173"/>
      <c r="N10" s="161"/>
    </row>
    <row r="11" spans="2:14" ht="12.75">
      <c r="B11" s="171"/>
      <c r="C11" s="177" t="s">
        <v>220</v>
      </c>
      <c r="D11" s="178"/>
      <c r="E11" s="182"/>
      <c r="F11" s="180">
        <f>D11</f>
        <v>0</v>
      </c>
      <c r="G11" s="181"/>
      <c r="H11" s="176"/>
      <c r="I11" s="179" t="s">
        <v>221</v>
      </c>
      <c r="J11" s="178"/>
      <c r="K11" s="179"/>
      <c r="L11" s="180">
        <f t="shared" si="0"/>
        <v>0</v>
      </c>
      <c r="M11" s="173"/>
      <c r="N11" s="161"/>
    </row>
    <row r="12" spans="2:14" ht="12.75">
      <c r="B12" s="171"/>
      <c r="C12" s="177" t="s">
        <v>222</v>
      </c>
      <c r="D12" s="178"/>
      <c r="E12" s="183"/>
      <c r="F12" s="180">
        <f>D12*E12</f>
        <v>0</v>
      </c>
      <c r="G12" s="181"/>
      <c r="H12" s="176"/>
      <c r="I12" s="179" t="s">
        <v>223</v>
      </c>
      <c r="J12" s="178"/>
      <c r="K12" s="179"/>
      <c r="L12" s="180">
        <f t="shared" si="0"/>
        <v>0</v>
      </c>
      <c r="M12" s="173"/>
      <c r="N12" s="161"/>
    </row>
    <row r="13" spans="2:14" ht="12.75">
      <c r="B13" s="171"/>
      <c r="C13" s="177" t="s">
        <v>224</v>
      </c>
      <c r="D13" s="178"/>
      <c r="E13" s="179"/>
      <c r="F13" s="180">
        <f>D13</f>
        <v>0</v>
      </c>
      <c r="G13" s="181"/>
      <c r="H13" s="176"/>
      <c r="I13" s="179" t="s">
        <v>225</v>
      </c>
      <c r="J13" s="178"/>
      <c r="K13" s="179"/>
      <c r="L13" s="180">
        <f t="shared" si="0"/>
        <v>0</v>
      </c>
      <c r="M13" s="173"/>
      <c r="N13" s="161"/>
    </row>
    <row r="14" spans="2:14" ht="12.75">
      <c r="B14" s="171"/>
      <c r="C14" s="177" t="s">
        <v>226</v>
      </c>
      <c r="D14" s="178"/>
      <c r="E14" s="179"/>
      <c r="F14" s="180">
        <f>D14</f>
        <v>0</v>
      </c>
      <c r="G14" s="181"/>
      <c r="H14" s="176"/>
      <c r="I14" s="179" t="s">
        <v>227</v>
      </c>
      <c r="J14" s="178"/>
      <c r="K14" s="179"/>
      <c r="L14" s="180">
        <f t="shared" si="0"/>
        <v>0</v>
      </c>
      <c r="M14" s="173"/>
      <c r="N14" s="161"/>
    </row>
    <row r="15" spans="2:14" ht="12.75">
      <c r="B15" s="171"/>
      <c r="C15" s="177" t="s">
        <v>228</v>
      </c>
      <c r="D15" s="178"/>
      <c r="E15" s="179"/>
      <c r="F15" s="180">
        <f>D15</f>
        <v>0</v>
      </c>
      <c r="G15" s="181"/>
      <c r="H15" s="176"/>
      <c r="I15" s="179" t="s">
        <v>229</v>
      </c>
      <c r="J15" s="178"/>
      <c r="K15" s="179"/>
      <c r="L15" s="180">
        <f t="shared" si="0"/>
        <v>0</v>
      </c>
      <c r="M15" s="173"/>
      <c r="N15" s="161"/>
    </row>
    <row r="16" spans="2:14" ht="12.75">
      <c r="B16" s="171"/>
      <c r="C16" s="485" t="s">
        <v>230</v>
      </c>
      <c r="D16" s="485"/>
      <c r="E16" s="485"/>
      <c r="F16" s="180">
        <f>SUM(F17:F19)</f>
        <v>0</v>
      </c>
      <c r="G16" s="181"/>
      <c r="H16" s="176"/>
      <c r="I16" s="485" t="s">
        <v>230</v>
      </c>
      <c r="J16" s="485"/>
      <c r="K16" s="485"/>
      <c r="L16" s="180">
        <f>SUM(L17:L19)</f>
        <v>0</v>
      </c>
      <c r="M16" s="173"/>
      <c r="N16" s="161"/>
    </row>
    <row r="17" spans="2:14" ht="12.75">
      <c r="B17" s="171"/>
      <c r="C17" s="184" t="s">
        <v>231</v>
      </c>
      <c r="D17" s="178"/>
      <c r="E17" s="179"/>
      <c r="F17" s="185">
        <f>D17</f>
        <v>0</v>
      </c>
      <c r="G17" s="181"/>
      <c r="H17" s="176"/>
      <c r="I17" s="184" t="s">
        <v>231</v>
      </c>
      <c r="J17" s="178"/>
      <c r="K17" s="179"/>
      <c r="L17" s="185">
        <f>J17</f>
        <v>0</v>
      </c>
      <c r="M17" s="173"/>
      <c r="N17" s="161"/>
    </row>
    <row r="18" spans="2:14" ht="12.75">
      <c r="B18" s="171"/>
      <c r="C18" s="184" t="s">
        <v>232</v>
      </c>
      <c r="D18" s="178"/>
      <c r="E18" s="179"/>
      <c r="F18" s="185">
        <f>D18</f>
        <v>0</v>
      </c>
      <c r="G18" s="181"/>
      <c r="H18" s="176"/>
      <c r="I18" s="184" t="s">
        <v>232</v>
      </c>
      <c r="J18" s="178"/>
      <c r="K18" s="179"/>
      <c r="L18" s="185">
        <f>J18</f>
        <v>0</v>
      </c>
      <c r="M18" s="173"/>
      <c r="N18" s="161"/>
    </row>
    <row r="19" spans="2:14" ht="12.75">
      <c r="B19" s="171"/>
      <c r="C19" s="184" t="s">
        <v>233</v>
      </c>
      <c r="D19" s="178"/>
      <c r="E19" s="179"/>
      <c r="F19" s="185">
        <f>D19</f>
        <v>0</v>
      </c>
      <c r="G19" s="181"/>
      <c r="H19" s="176"/>
      <c r="I19" s="184" t="s">
        <v>233</v>
      </c>
      <c r="J19" s="178"/>
      <c r="K19" s="179"/>
      <c r="L19" s="185">
        <f>J19</f>
        <v>0</v>
      </c>
      <c r="M19" s="173"/>
      <c r="N19" s="161"/>
    </row>
    <row r="20" spans="2:14" ht="12.75">
      <c r="B20" s="171"/>
      <c r="C20" s="485" t="s">
        <v>234</v>
      </c>
      <c r="D20" s="485"/>
      <c r="E20" s="485"/>
      <c r="F20" s="180">
        <f>SUM(F21:F28)</f>
        <v>0</v>
      </c>
      <c r="G20" s="181"/>
      <c r="H20" s="176"/>
      <c r="I20" s="485" t="s">
        <v>234</v>
      </c>
      <c r="J20" s="485"/>
      <c r="K20" s="485"/>
      <c r="L20" s="180">
        <f>SUM(L21:L28)</f>
        <v>0</v>
      </c>
      <c r="M20" s="173"/>
      <c r="N20" s="161"/>
    </row>
    <row r="21" spans="2:14" ht="12.75">
      <c r="B21" s="171"/>
      <c r="C21" s="186" t="s">
        <v>235</v>
      </c>
      <c r="D21" s="178"/>
      <c r="E21" s="179"/>
      <c r="F21" s="185">
        <f>D21</f>
        <v>0</v>
      </c>
      <c r="G21" s="181"/>
      <c r="H21" s="176"/>
      <c r="I21" s="186" t="s">
        <v>236</v>
      </c>
      <c r="J21" s="178"/>
      <c r="K21" s="179"/>
      <c r="L21" s="185">
        <f>J21</f>
        <v>0</v>
      </c>
      <c r="M21" s="173"/>
      <c r="N21" s="161"/>
    </row>
    <row r="22" spans="2:14" ht="12.75">
      <c r="B22" s="171"/>
      <c r="C22" s="186" t="s">
        <v>237</v>
      </c>
      <c r="D22" s="178"/>
      <c r="E22" s="179"/>
      <c r="F22" s="185">
        <f aca="true" t="shared" si="1" ref="F22:F34">D22</f>
        <v>0</v>
      </c>
      <c r="G22" s="181"/>
      <c r="H22" s="176"/>
      <c r="I22" s="186" t="s">
        <v>238</v>
      </c>
      <c r="J22" s="178"/>
      <c r="K22" s="179"/>
      <c r="L22" s="185">
        <f aca="true" t="shared" si="2" ref="L22:L34">J22</f>
        <v>0</v>
      </c>
      <c r="M22" s="173"/>
      <c r="N22" s="161"/>
    </row>
    <row r="23" spans="2:14" ht="12.75">
      <c r="B23" s="171"/>
      <c r="C23" s="186" t="s">
        <v>239</v>
      </c>
      <c r="D23" s="178"/>
      <c r="E23" s="179"/>
      <c r="F23" s="185">
        <f t="shared" si="1"/>
        <v>0</v>
      </c>
      <c r="G23" s="181"/>
      <c r="H23" s="176"/>
      <c r="I23" s="186" t="s">
        <v>240</v>
      </c>
      <c r="J23" s="178"/>
      <c r="K23" s="179"/>
      <c r="L23" s="185">
        <f t="shared" si="2"/>
        <v>0</v>
      </c>
      <c r="M23" s="173"/>
      <c r="N23" s="161"/>
    </row>
    <row r="24" spans="2:14" ht="12.75">
      <c r="B24" s="171"/>
      <c r="C24" s="186" t="s">
        <v>241</v>
      </c>
      <c r="D24" s="178"/>
      <c r="E24" s="179"/>
      <c r="F24" s="185">
        <f t="shared" si="1"/>
        <v>0</v>
      </c>
      <c r="G24" s="181"/>
      <c r="H24" s="176"/>
      <c r="I24" s="186" t="s">
        <v>242</v>
      </c>
      <c r="J24" s="178"/>
      <c r="K24" s="179"/>
      <c r="L24" s="185">
        <f t="shared" si="2"/>
        <v>0</v>
      </c>
      <c r="M24" s="173"/>
      <c r="N24" s="161"/>
    </row>
    <row r="25" spans="2:14" ht="12.75">
      <c r="B25" s="171"/>
      <c r="C25" s="186" t="s">
        <v>243</v>
      </c>
      <c r="D25" s="178"/>
      <c r="E25" s="179"/>
      <c r="F25" s="185">
        <f t="shared" si="1"/>
        <v>0</v>
      </c>
      <c r="G25" s="181"/>
      <c r="H25" s="176"/>
      <c r="I25" s="186" t="s">
        <v>244</v>
      </c>
      <c r="J25" s="178"/>
      <c r="K25" s="179"/>
      <c r="L25" s="185">
        <f t="shared" si="2"/>
        <v>0</v>
      </c>
      <c r="M25" s="173"/>
      <c r="N25" s="161"/>
    </row>
    <row r="26" spans="2:14" ht="12.75">
      <c r="B26" s="171"/>
      <c r="C26" s="186" t="s">
        <v>245</v>
      </c>
      <c r="D26" s="178"/>
      <c r="E26" s="179"/>
      <c r="F26" s="185">
        <f t="shared" si="1"/>
        <v>0</v>
      </c>
      <c r="G26" s="181"/>
      <c r="H26" s="176"/>
      <c r="I26" s="186" t="s">
        <v>246</v>
      </c>
      <c r="J26" s="178"/>
      <c r="K26" s="179"/>
      <c r="L26" s="185">
        <f t="shared" si="2"/>
        <v>0</v>
      </c>
      <c r="M26" s="173"/>
      <c r="N26" s="161"/>
    </row>
    <row r="27" spans="2:14" ht="12.75">
      <c r="B27" s="171"/>
      <c r="C27" s="186" t="s">
        <v>247</v>
      </c>
      <c r="D27" s="178"/>
      <c r="E27" s="179"/>
      <c r="F27" s="185">
        <f t="shared" si="1"/>
        <v>0</v>
      </c>
      <c r="G27" s="181"/>
      <c r="H27" s="176"/>
      <c r="I27" s="186" t="s">
        <v>248</v>
      </c>
      <c r="J27" s="178"/>
      <c r="K27" s="179"/>
      <c r="L27" s="185">
        <f t="shared" si="2"/>
        <v>0</v>
      </c>
      <c r="M27" s="173"/>
      <c r="N27" s="161"/>
    </row>
    <row r="28" spans="2:14" ht="12.75">
      <c r="B28" s="171"/>
      <c r="C28" s="186" t="s">
        <v>249</v>
      </c>
      <c r="D28" s="178"/>
      <c r="E28" s="179"/>
      <c r="F28" s="185">
        <f t="shared" si="1"/>
        <v>0</v>
      </c>
      <c r="G28" s="181"/>
      <c r="H28" s="176"/>
      <c r="I28" s="186" t="s">
        <v>250</v>
      </c>
      <c r="J28" s="178"/>
      <c r="K28" s="179"/>
      <c r="L28" s="185">
        <f t="shared" si="2"/>
        <v>0</v>
      </c>
      <c r="M28" s="173"/>
      <c r="N28" s="161"/>
    </row>
    <row r="29" spans="2:14" s="163" customFormat="1" ht="12.75">
      <c r="B29" s="187"/>
      <c r="C29" s="188" t="s">
        <v>251</v>
      </c>
      <c r="D29" s="178"/>
      <c r="E29" s="188"/>
      <c r="F29" s="180">
        <f t="shared" si="1"/>
        <v>0</v>
      </c>
      <c r="G29" s="189"/>
      <c r="H29" s="190"/>
      <c r="I29" s="188" t="s">
        <v>251</v>
      </c>
      <c r="J29" s="178"/>
      <c r="K29" s="188"/>
      <c r="L29" s="180">
        <f t="shared" si="2"/>
        <v>0</v>
      </c>
      <c r="M29" s="191"/>
      <c r="N29" s="164"/>
    </row>
    <row r="30" spans="2:14" ht="12.75">
      <c r="B30" s="171"/>
      <c r="C30" s="179" t="s">
        <v>252</v>
      </c>
      <c r="D30" s="178"/>
      <c r="E30" s="179"/>
      <c r="F30" s="180">
        <f t="shared" si="1"/>
        <v>0</v>
      </c>
      <c r="G30" s="181"/>
      <c r="H30" s="176"/>
      <c r="I30" s="179" t="s">
        <v>253</v>
      </c>
      <c r="J30" s="178"/>
      <c r="K30" s="179"/>
      <c r="L30" s="180">
        <f t="shared" si="2"/>
        <v>0</v>
      </c>
      <c r="M30" s="173"/>
      <c r="N30" s="161"/>
    </row>
    <row r="31" spans="2:14" ht="12.75">
      <c r="B31" s="171"/>
      <c r="C31" s="179" t="s">
        <v>252</v>
      </c>
      <c r="D31" s="178"/>
      <c r="E31" s="179"/>
      <c r="F31" s="180">
        <f t="shared" si="1"/>
        <v>0</v>
      </c>
      <c r="G31" s="181"/>
      <c r="H31" s="176"/>
      <c r="I31" s="179" t="s">
        <v>254</v>
      </c>
      <c r="J31" s="178"/>
      <c r="K31" s="179"/>
      <c r="L31" s="180">
        <f t="shared" si="2"/>
        <v>0</v>
      </c>
      <c r="M31" s="173"/>
      <c r="N31" s="161"/>
    </row>
    <row r="32" spans="2:14" ht="12.75">
      <c r="B32" s="171"/>
      <c r="C32" s="179" t="s">
        <v>252</v>
      </c>
      <c r="D32" s="178"/>
      <c r="E32" s="179"/>
      <c r="F32" s="180">
        <f t="shared" si="1"/>
        <v>0</v>
      </c>
      <c r="G32" s="181"/>
      <c r="H32" s="176"/>
      <c r="I32" s="179" t="s">
        <v>255</v>
      </c>
      <c r="J32" s="178"/>
      <c r="K32" s="179"/>
      <c r="L32" s="180">
        <f t="shared" si="2"/>
        <v>0</v>
      </c>
      <c r="M32" s="173"/>
      <c r="N32" s="161"/>
    </row>
    <row r="33" spans="2:14" ht="12.75">
      <c r="B33" s="171"/>
      <c r="C33" s="179" t="s">
        <v>252</v>
      </c>
      <c r="D33" s="178"/>
      <c r="E33" s="179"/>
      <c r="F33" s="180">
        <f t="shared" si="1"/>
        <v>0</v>
      </c>
      <c r="G33" s="181"/>
      <c r="H33" s="176"/>
      <c r="I33" s="177" t="s">
        <v>256</v>
      </c>
      <c r="J33" s="178"/>
      <c r="K33" s="179"/>
      <c r="L33" s="180">
        <f t="shared" si="2"/>
        <v>0</v>
      </c>
      <c r="M33" s="173"/>
      <c r="N33" s="161"/>
    </row>
    <row r="34" spans="2:14" ht="12.75">
      <c r="B34" s="171"/>
      <c r="C34" s="179" t="s">
        <v>252</v>
      </c>
      <c r="D34" s="178"/>
      <c r="E34" s="179"/>
      <c r="F34" s="192">
        <f t="shared" si="1"/>
        <v>0</v>
      </c>
      <c r="G34" s="181"/>
      <c r="H34" s="176"/>
      <c r="I34" s="177" t="s">
        <v>256</v>
      </c>
      <c r="J34" s="178"/>
      <c r="K34" s="179"/>
      <c r="L34" s="192">
        <f t="shared" si="2"/>
        <v>0</v>
      </c>
      <c r="M34" s="173"/>
      <c r="N34" s="161"/>
    </row>
    <row r="35" spans="2:14" ht="12.75">
      <c r="B35" s="171"/>
      <c r="C35" s="193" t="s">
        <v>257</v>
      </c>
      <c r="D35" s="161"/>
      <c r="E35" s="161"/>
      <c r="F35" s="194">
        <f>SUM(F8:F16,F20,F29:F30)</f>
        <v>0</v>
      </c>
      <c r="G35" s="181"/>
      <c r="H35" s="176"/>
      <c r="I35" s="195" t="s">
        <v>258</v>
      </c>
      <c r="J35" s="161"/>
      <c r="K35" s="161"/>
      <c r="L35" s="194">
        <f>SUM(L8:L16,L20,L29:L30)</f>
        <v>0</v>
      </c>
      <c r="M35" s="173"/>
      <c r="N35" s="161"/>
    </row>
    <row r="36" spans="2:14" ht="12.75">
      <c r="B36" s="196"/>
      <c r="C36" s="197"/>
      <c r="D36" s="167"/>
      <c r="E36" s="167"/>
      <c r="F36" s="198"/>
      <c r="G36" s="198"/>
      <c r="H36" s="176"/>
      <c r="I36" s="195"/>
      <c r="J36" s="161"/>
      <c r="K36" s="161"/>
      <c r="L36" s="198"/>
      <c r="M36" s="199"/>
      <c r="N36" s="161"/>
    </row>
    <row r="37" spans="2:14" ht="13.5" customHeight="1">
      <c r="B37" s="179"/>
      <c r="C37" s="486"/>
      <c r="D37" s="486"/>
      <c r="E37" s="486"/>
      <c r="F37" s="486"/>
      <c r="G37" s="200"/>
      <c r="H37" s="487" t="s">
        <v>259</v>
      </c>
      <c r="I37" s="487"/>
      <c r="J37" s="488">
        <f>F35-L35</f>
        <v>0</v>
      </c>
      <c r="K37" s="488"/>
      <c r="L37" s="201"/>
      <c r="M37" s="161"/>
      <c r="N37" s="161"/>
    </row>
    <row r="38" spans="2:14" ht="12.75" customHeight="1">
      <c r="B38" s="161"/>
      <c r="C38" s="486"/>
      <c r="D38" s="486"/>
      <c r="E38" s="486"/>
      <c r="F38" s="486"/>
      <c r="G38" s="161"/>
      <c r="H38" s="489" t="s">
        <v>260</v>
      </c>
      <c r="I38" s="489"/>
      <c r="J38" s="489"/>
      <c r="K38" s="489"/>
      <c r="L38" s="202"/>
      <c r="M38" s="202"/>
      <c r="N38" s="161"/>
    </row>
    <row r="39" spans="2:14" ht="12.75">
      <c r="B39" s="161"/>
      <c r="C39" s="203"/>
      <c r="D39" s="203"/>
      <c r="E39" s="203"/>
      <c r="F39" s="203"/>
      <c r="G39" s="161"/>
      <c r="H39" s="489"/>
      <c r="I39" s="489"/>
      <c r="J39" s="489"/>
      <c r="K39" s="489"/>
      <c r="L39" s="202"/>
      <c r="M39" s="202"/>
      <c r="N39" s="161"/>
    </row>
    <row r="40" spans="2:14" ht="12.75">
      <c r="B40" s="161"/>
      <c r="C40" s="161"/>
      <c r="D40" s="161"/>
      <c r="E40" s="161"/>
      <c r="F40" s="161"/>
      <c r="G40" s="161"/>
      <c r="H40" s="204"/>
      <c r="I40" s="204"/>
      <c r="J40" s="204"/>
      <c r="K40" s="204"/>
      <c r="L40" s="204"/>
      <c r="M40" s="204"/>
      <c r="N40" s="161"/>
    </row>
    <row r="41" spans="2:14" ht="12.75" customHeight="1">
      <c r="B41" s="161"/>
      <c r="C41" s="205" t="s">
        <v>261</v>
      </c>
      <c r="D41" s="481" t="s">
        <v>262</v>
      </c>
      <c r="E41" s="481"/>
      <c r="F41" s="481"/>
      <c r="G41" s="481"/>
      <c r="H41" s="481"/>
      <c r="I41" s="481"/>
      <c r="J41" s="481"/>
      <c r="K41" s="481"/>
      <c r="L41" s="481"/>
      <c r="M41" s="206"/>
      <c r="N41" s="161"/>
    </row>
    <row r="42" spans="2:14" ht="12.75">
      <c r="B42" s="161"/>
      <c r="C42" s="206"/>
      <c r="D42" s="481"/>
      <c r="E42" s="481"/>
      <c r="F42" s="481"/>
      <c r="G42" s="481"/>
      <c r="H42" s="481"/>
      <c r="I42" s="481"/>
      <c r="J42" s="481"/>
      <c r="K42" s="481"/>
      <c r="L42" s="481"/>
      <c r="M42" s="206"/>
      <c r="N42" s="161"/>
    </row>
    <row r="44" spans="3:13" ht="12.75">
      <c r="C44" s="207"/>
      <c r="D44" s="208"/>
      <c r="E44" s="208"/>
      <c r="F44" s="208"/>
      <c r="G44" s="208"/>
      <c r="H44" s="208"/>
      <c r="I44" s="208"/>
      <c r="J44" s="208"/>
      <c r="K44" s="208"/>
      <c r="L44" s="208"/>
      <c r="M44" s="209"/>
    </row>
    <row r="45" spans="3:13" ht="15.75">
      <c r="C45" s="482" t="s">
        <v>263</v>
      </c>
      <c r="D45" s="482"/>
      <c r="E45" s="482"/>
      <c r="F45" s="482"/>
      <c r="G45" s="482"/>
      <c r="H45" s="482"/>
      <c r="I45" s="482"/>
      <c r="J45" s="482"/>
      <c r="K45" s="482"/>
      <c r="L45" s="482"/>
      <c r="M45" s="210"/>
    </row>
    <row r="46" spans="3:13" ht="12.75">
      <c r="C46" s="211"/>
      <c r="D46" s="212"/>
      <c r="E46" s="212"/>
      <c r="F46" s="212"/>
      <c r="G46" s="212"/>
      <c r="H46" s="212"/>
      <c r="I46" s="212"/>
      <c r="J46" s="212"/>
      <c r="K46" s="212"/>
      <c r="L46" s="212"/>
      <c r="M46" s="213"/>
    </row>
    <row r="47" spans="3:13" ht="12.75">
      <c r="C47" s="211" t="s">
        <v>264</v>
      </c>
      <c r="D47" s="212"/>
      <c r="E47" s="212"/>
      <c r="F47" s="212"/>
      <c r="G47" s="212"/>
      <c r="H47" s="212"/>
      <c r="I47" s="214"/>
      <c r="J47" s="214"/>
      <c r="K47" s="214"/>
      <c r="L47" s="215"/>
      <c r="M47" s="216"/>
    </row>
    <row r="48" spans="3:13" ht="12.75">
      <c r="C48" s="217" t="s">
        <v>265</v>
      </c>
      <c r="D48" s="212"/>
      <c r="E48" s="218"/>
      <c r="F48" s="212"/>
      <c r="G48" s="212"/>
      <c r="H48" s="212"/>
      <c r="I48" s="214"/>
      <c r="J48" s="214"/>
      <c r="K48" s="214"/>
      <c r="L48" s="214"/>
      <c r="M48" s="213"/>
    </row>
    <row r="49" spans="3:13" ht="12.75">
      <c r="C49" s="211"/>
      <c r="D49" s="212"/>
      <c r="E49" s="212"/>
      <c r="F49" s="212"/>
      <c r="G49" s="212"/>
      <c r="H49" s="212"/>
      <c r="I49" s="214"/>
      <c r="J49" s="214"/>
      <c r="K49" s="214"/>
      <c r="L49" s="214"/>
      <c r="M49" s="213"/>
    </row>
    <row r="50" spans="3:13" ht="12.75">
      <c r="C50" s="211" t="s">
        <v>266</v>
      </c>
      <c r="D50" s="212" t="s">
        <v>267</v>
      </c>
      <c r="E50" s="212"/>
      <c r="F50" s="212"/>
      <c r="G50" s="212"/>
      <c r="H50" s="212"/>
      <c r="I50" s="214"/>
      <c r="J50" s="214"/>
      <c r="K50" s="214"/>
      <c r="L50" s="214"/>
      <c r="M50" s="213"/>
    </row>
    <row r="51" spans="3:13" ht="12.75">
      <c r="C51" s="211" t="s">
        <v>268</v>
      </c>
      <c r="D51" s="212" t="s">
        <v>269</v>
      </c>
      <c r="E51" s="212"/>
      <c r="F51" s="212"/>
      <c r="G51" s="219"/>
      <c r="H51" s="212"/>
      <c r="I51" s="220">
        <f>F35</f>
        <v>0</v>
      </c>
      <c r="J51" s="214"/>
      <c r="K51" s="214"/>
      <c r="L51" s="214"/>
      <c r="M51" s="213"/>
    </row>
    <row r="52" spans="3:13" ht="12.75">
      <c r="C52" s="211" t="s">
        <v>270</v>
      </c>
      <c r="D52" s="212" t="s">
        <v>271</v>
      </c>
      <c r="E52" s="212"/>
      <c r="F52" s="212"/>
      <c r="G52" s="219"/>
      <c r="H52" s="212"/>
      <c r="I52" s="220">
        <f>L35</f>
        <v>0</v>
      </c>
      <c r="J52" s="214"/>
      <c r="K52" s="214"/>
      <c r="L52" s="214"/>
      <c r="M52" s="213"/>
    </row>
    <row r="53" spans="3:13" ht="12.75">
      <c r="C53" s="211"/>
      <c r="D53" s="212"/>
      <c r="E53" s="212"/>
      <c r="F53" s="212"/>
      <c r="G53" s="212"/>
      <c r="H53" s="212"/>
      <c r="I53" s="483" t="s">
        <v>272</v>
      </c>
      <c r="J53" s="483"/>
      <c r="K53" s="214"/>
      <c r="L53" s="221">
        <f>I51-I52</f>
        <v>0</v>
      </c>
      <c r="M53" s="213"/>
    </row>
    <row r="54" spans="3:13" ht="12.75">
      <c r="C54" s="211"/>
      <c r="D54" s="212"/>
      <c r="E54" s="212"/>
      <c r="F54" s="212"/>
      <c r="G54" s="212"/>
      <c r="H54" s="212"/>
      <c r="I54" s="214"/>
      <c r="J54" s="214"/>
      <c r="K54" s="214"/>
      <c r="L54" s="214"/>
      <c r="M54" s="213"/>
    </row>
    <row r="55" spans="3:13" ht="12.75">
      <c r="C55" s="211" t="s">
        <v>273</v>
      </c>
      <c r="D55" s="212"/>
      <c r="E55" s="212"/>
      <c r="F55" s="212"/>
      <c r="G55" s="212"/>
      <c r="H55" s="212"/>
      <c r="I55" s="214"/>
      <c r="J55" s="214"/>
      <c r="K55" s="214"/>
      <c r="L55" s="220">
        <f>L47-L53</f>
        <v>0</v>
      </c>
      <c r="M55" s="213"/>
    </row>
    <row r="56" spans="3:13" ht="12.75">
      <c r="C56" s="222"/>
      <c r="D56" s="223"/>
      <c r="E56" s="223"/>
      <c r="F56" s="223"/>
      <c r="G56" s="223"/>
      <c r="H56" s="223"/>
      <c r="I56" s="223"/>
      <c r="J56" s="223"/>
      <c r="K56" s="223"/>
      <c r="L56" s="223"/>
      <c r="M56" s="224"/>
    </row>
    <row r="60" spans="3:9" ht="12.75">
      <c r="C60" s="160" t="s">
        <v>274</v>
      </c>
      <c r="I60" s="160" t="s">
        <v>275</v>
      </c>
    </row>
    <row r="61" spans="3:9" ht="27" customHeight="1">
      <c r="C61" s="160" t="s">
        <v>276</v>
      </c>
      <c r="I61" s="160" t="s">
        <v>275</v>
      </c>
    </row>
    <row r="64" spans="3:12" ht="12.75">
      <c r="C64" s="484" t="s">
        <v>277</v>
      </c>
      <c r="D64" s="484"/>
      <c r="E64" s="484"/>
      <c r="F64" s="484"/>
      <c r="G64" s="484"/>
      <c r="H64" s="484"/>
      <c r="I64" s="484"/>
      <c r="J64" s="484"/>
      <c r="K64" s="484"/>
      <c r="L64" s="484"/>
    </row>
    <row r="65" spans="3:12" ht="12.75">
      <c r="C65" s="484" t="s">
        <v>278</v>
      </c>
      <c r="D65" s="484"/>
      <c r="E65" s="484"/>
      <c r="F65" s="484"/>
      <c r="G65" s="484"/>
      <c r="H65" s="484"/>
      <c r="I65" s="484"/>
      <c r="J65" s="484"/>
      <c r="K65" s="484"/>
      <c r="L65" s="484"/>
    </row>
  </sheetData>
  <sheetProtection selectLockedCells="1" selectUnlockedCells="1"/>
  <mergeCells count="17">
    <mergeCell ref="H38:K39"/>
    <mergeCell ref="C1:L1"/>
    <mergeCell ref="C2:L2"/>
    <mergeCell ref="D4:F4"/>
    <mergeCell ref="J4:L4"/>
    <mergeCell ref="C16:E16"/>
    <mergeCell ref="I16:K16"/>
    <mergeCell ref="D41:L42"/>
    <mergeCell ref="C45:L45"/>
    <mergeCell ref="I53:J53"/>
    <mergeCell ref="C64:L64"/>
    <mergeCell ref="C65:L65"/>
    <mergeCell ref="C20:E20"/>
    <mergeCell ref="I20:K20"/>
    <mergeCell ref="C37:F38"/>
    <mergeCell ref="H37:I37"/>
    <mergeCell ref="J37:K37"/>
  </mergeCells>
  <dataValidations count="20">
    <dataValidation allowBlank="1" showInputMessage="1" showErrorMessage="1" promptTitle="Amount" prompt="Type amount here." sqref="D8 J8:J11 D14:D15 J14:J15 L47">
      <formula1>0</formula1>
      <formula2>0</formula2>
    </dataValidation>
    <dataValidation allowBlank="1" showInputMessage="1" showErrorMessage="1" promptTitle="Other Expenses" prompt="Any expenses not covered by the above categories." sqref="J33:J34">
      <formula1>0</formula1>
      <formula2>0</formula2>
    </dataValidation>
    <dataValidation allowBlank="1" showInputMessage="1" showErrorMessage="1" promptTitle="Joint Events" prompt="Total expenses incurred for the joint event." sqref="J29">
      <formula1>0</formula1>
      <formula2>0</formula2>
    </dataValidation>
    <dataValidation allowBlank="1" showInputMessage="1" showErrorMessage="1" promptTitle="Special Event Expense" prompt="This includes all expenses associated with the special event (e.g. transportation, admission fees per girl, supplies)." sqref="J21:J28">
      <formula1>0</formula1>
      <formula2>0</formula2>
    </dataValidation>
    <dataValidation allowBlank="1" showInputMessage="1" showErrorMessage="1" promptTitle="Camp Expenses" prompt="Total camp expenses including food, supplies, rental fee, deposits." sqref="J17:J19">
      <formula1>0</formula1>
      <formula2>0</formula2>
    </dataValidation>
    <dataValidation allowBlank="1" showInputMessage="1" showErrorMessage="1" promptTitle="Equipment" prompt="This includes purchase of equipment.  You may not have to buy equipment every year." sqref="J13">
      <formula1>0</formula1>
      <formula2>0</formula2>
    </dataValidation>
    <dataValidation allowBlank="1" showInputMessage="1" showErrorMessage="1" promptTitle="Mailing" prompt="This includes mailing to your Unit Administrator or Ontario Council and orders from the Guide Store." sqref="J12">
      <formula1>0</formula1>
      <formula2>0</formula2>
    </dataValidation>
    <dataValidation allowBlank="1" showInputMessage="1" showErrorMessage="1" promptTitle="Administrative" prompt="This includes office supplies, printing &amp; photocopying, etc." sqref="J32">
      <formula1>0</formula1>
      <formula2>0</formula2>
    </dataValidation>
    <dataValidation allowBlank="1" showInputMessage="1" showErrorMessage="1" promptTitle="Program" prompt="Type the amount spent on program." sqref="J31">
      <formula1>0</formula1>
      <formula2>0</formula2>
    </dataValidation>
    <dataValidation allowBlank="1" showInputMessage="1" showErrorMessage="1" promptTitle="Craft Supplies" prompt="Type the amount to be spent on craft supplies (art &amp; music)." sqref="J30">
      <formula1>0</formula1>
      <formula2>0</formula2>
    </dataValidation>
    <dataValidation allowBlank="1" showInputMessage="1" showErrorMessage="1" promptTitle="Other Revenue" prompt="Type in amount collected from other sources (e.g. donations, subsidies)." sqref="D30:D34">
      <formula1>0</formula1>
      <formula2>0</formula2>
    </dataValidation>
    <dataValidation allowBlank="1" showInputMessage="1" showErrorMessage="1" promptTitle="Joint Events" prompt="Type in amount collected for joint event." sqref="D29">
      <formula1>0</formula1>
      <formula2>0</formula2>
    </dataValidation>
    <dataValidation allowBlank="1" showInputMessage="1" showErrorMessage="1" promptTitle="Special Event Revenue" prompt="Type the TOTAL amount collected specifically for the event (e.g. event fees collected from girls).  Do not include amounts to be fundraised or any subsidies.." sqref="D21:D28">
      <formula1>0</formula1>
      <formula2>0</formula2>
    </dataValidation>
    <dataValidation allowBlank="1" showInputMessage="1" showErrorMessage="1" promptTitle="Camp Revenue" prompt="Type the TOTAL amount collected specifically for camp (e.g. camp fees collected from girls).  Do not include amounts to be fundraised or any subsidies." sqref="D17:D19">
      <formula1>0</formula1>
      <formula2>0</formula2>
    </dataValidation>
    <dataValidation allowBlank="1" showInputMessage="1" showErrorMessage="1" promptTitle="Approved Fundraisers" prompt="Type the amount expected to be fundraised from fundraisers other than cookie campaigns." sqref="D13">
      <formula1>0</formula1>
      <formula2>0</formula2>
    </dataValidation>
    <dataValidation allowBlank="1" showInputMessage="1" showErrorMessage="1" promptTitle="Number of weeks" prompt="Type the number of weeks here." sqref="E12">
      <formula1>0</formula1>
      <formula2>0</formula2>
    </dataValidation>
    <dataValidation allowBlank="1" showInputMessage="1" showErrorMessage="1" promptTitle="Total Collected per week" prompt="Type the TOTAL weekly dues collected per week here." sqref="D12">
      <formula1>0</formula1>
      <formula2>0</formula2>
    </dataValidation>
    <dataValidation allowBlank="1" showInputMessage="1" showErrorMessage="1" promptTitle="Number of cases" prompt="Type the number of spring cookie cases ordered here." sqref="D11">
      <formula1>0</formula1>
      <formula2>0</formula2>
    </dataValidation>
    <dataValidation allowBlank="1" showInputMessage="1" showErrorMessage="1" promptTitle="Number of cases" prompt="Type the number of fall cookie cases ordered here." sqref="D10">
      <formula1>0</formula1>
      <formula2>0</formula2>
    </dataValidation>
    <dataValidation allowBlank="1" showInputMessage="1" showErrorMessage="1" promptTitle="Number of Girls" prompt="Type the number of girls in the Unit here." sqref="D9">
      <formula1>0</formula1>
      <formula2>0</formula2>
    </dataValidation>
  </dataValidations>
  <printOptions/>
  <pageMargins left="0.75" right="0.75" top="1" bottom="1" header="0.5118055555555555" footer="0.5118055555555555"/>
  <pageSetup horizontalDpi="300" verticalDpi="300" orientation="portrait" scale="67"/>
</worksheet>
</file>

<file path=xl/worksheets/sheet11.xml><?xml version="1.0" encoding="utf-8"?>
<worksheet xmlns="http://schemas.openxmlformats.org/spreadsheetml/2006/main" xmlns:r="http://schemas.openxmlformats.org/officeDocument/2006/relationships">
  <sheetPr>
    <pageSetUpPr fitToPage="1"/>
  </sheetPr>
  <dimension ref="A1:AR92"/>
  <sheetViews>
    <sheetView zoomScaleSheetLayoutView="100" zoomScalePageLayoutView="0" workbookViewId="0" topLeftCell="A1">
      <pane xSplit="8" ySplit="5" topLeftCell="AI6" activePane="bottomRight" state="frozen"/>
      <selection pane="topLeft" activeCell="A1" sqref="A1"/>
      <selection pane="topRight" activeCell="AI1" sqref="AI1"/>
      <selection pane="bottomLeft" activeCell="A6" sqref="A6"/>
      <selection pane="bottomRight" activeCell="AJ36" sqref="AJ36"/>
    </sheetView>
  </sheetViews>
  <sheetFormatPr defaultColWidth="6.8515625" defaultRowHeight="12.75"/>
  <cols>
    <col min="1" max="1" width="4.7109375" style="225" customWidth="1"/>
    <col min="2" max="2" width="9.8515625" style="225" customWidth="1"/>
    <col min="3" max="3" width="32.140625" style="225" customWidth="1"/>
    <col min="4" max="5" width="5.28125" style="225" customWidth="1"/>
    <col min="6" max="9" width="10.7109375" style="226" customWidth="1"/>
    <col min="10" max="27" width="10.7109375" style="227" customWidth="1"/>
    <col min="28" max="43" width="10.7109375" style="228" customWidth="1"/>
    <col min="44" max="16384" width="6.8515625" style="225" customWidth="1"/>
  </cols>
  <sheetData>
    <row r="1" spans="2:43" s="118" customFormat="1" ht="18.75">
      <c r="B1" s="501" t="str">
        <f>+Notes!C45</f>
        <v>District - Unit name</v>
      </c>
      <c r="C1" s="501"/>
      <c r="D1" s="501"/>
      <c r="E1" s="501"/>
      <c r="F1" s="501"/>
      <c r="G1" s="501"/>
      <c r="H1" s="501"/>
      <c r="I1" s="501"/>
      <c r="J1" s="501"/>
      <c r="K1" s="501"/>
      <c r="L1" s="229"/>
      <c r="M1" s="229"/>
      <c r="N1" s="230"/>
      <c r="O1" s="229"/>
      <c r="P1" s="229"/>
      <c r="Q1" s="229"/>
      <c r="R1" s="229"/>
      <c r="S1" s="229"/>
      <c r="T1" s="229"/>
      <c r="U1" s="229"/>
      <c r="V1" s="229"/>
      <c r="W1" s="229"/>
      <c r="X1" s="229"/>
      <c r="Y1" s="229"/>
      <c r="Z1" s="229"/>
      <c r="AA1" s="230"/>
      <c r="AB1" s="231"/>
      <c r="AC1" s="231"/>
      <c r="AD1" s="231"/>
      <c r="AE1" s="231"/>
      <c r="AF1" s="231"/>
      <c r="AG1" s="231"/>
      <c r="AH1" s="232" t="str">
        <f>+B1</f>
        <v>District - Unit name</v>
      </c>
      <c r="AI1" s="231"/>
      <c r="AJ1" s="231"/>
      <c r="AK1" s="231"/>
      <c r="AL1" s="231"/>
      <c r="AM1" s="231"/>
      <c r="AN1" s="231"/>
      <c r="AO1" s="232"/>
      <c r="AP1" s="231"/>
      <c r="AQ1" s="231"/>
    </row>
    <row r="2" spans="2:42" s="129" customFormat="1" ht="15.75">
      <c r="B2" s="233" t="s">
        <v>279</v>
      </c>
      <c r="C2" s="498">
        <f>+Notes!C47</f>
        <v>43101</v>
      </c>
      <c r="D2" s="498"/>
      <c r="E2" s="498"/>
      <c r="F2" s="498"/>
      <c r="G2" s="234" t="s">
        <v>280</v>
      </c>
      <c r="H2" s="499">
        <f>+Notes!C51</f>
        <v>43465</v>
      </c>
      <c r="I2" s="499"/>
      <c r="J2" s="499"/>
      <c r="K2" s="499"/>
      <c r="L2" s="499"/>
      <c r="M2" s="499"/>
      <c r="N2" s="234"/>
      <c r="O2" s="234"/>
      <c r="P2" s="236"/>
      <c r="Q2" s="236"/>
      <c r="R2" s="236"/>
      <c r="S2" s="235"/>
      <c r="T2" s="236"/>
      <c r="U2" s="236"/>
      <c r="V2" s="236"/>
      <c r="W2" s="234"/>
      <c r="X2" s="234"/>
      <c r="Y2" s="234"/>
      <c r="Z2" s="499"/>
      <c r="AA2" s="499"/>
      <c r="AB2" s="233" t="s">
        <v>279</v>
      </c>
      <c r="AC2" s="498">
        <f>+C2</f>
        <v>43101</v>
      </c>
      <c r="AD2" s="498"/>
      <c r="AE2" s="498"/>
      <c r="AH2" s="129" t="s">
        <v>280</v>
      </c>
      <c r="AI2" s="497">
        <f>+H2</f>
        <v>43465</v>
      </c>
      <c r="AJ2" s="497"/>
      <c r="AK2" s="497"/>
      <c r="AL2" s="497"/>
      <c r="AM2" s="497"/>
      <c r="AN2" s="498"/>
      <c r="AO2" s="498"/>
      <c r="AP2" s="498"/>
    </row>
    <row r="3" spans="1:42" s="129" customFormat="1" ht="15.75">
      <c r="A3" s="237" t="str">
        <f>IF(F60&lt;&gt;0,"Revenues are out of Balance"," ")</f>
        <v> </v>
      </c>
      <c r="C3" s="238"/>
      <c r="D3" s="238"/>
      <c r="E3" s="238"/>
      <c r="F3" s="235"/>
      <c r="G3" s="235"/>
      <c r="H3" s="235"/>
      <c r="I3" s="235"/>
      <c r="J3" s="234"/>
      <c r="K3" s="499"/>
      <c r="L3" s="499"/>
      <c r="M3" s="499"/>
      <c r="N3" s="236"/>
      <c r="O3" s="236"/>
      <c r="P3" s="236"/>
      <c r="Q3" s="236"/>
      <c r="R3" s="236"/>
      <c r="S3" s="239"/>
      <c r="T3" s="236"/>
      <c r="U3" s="236"/>
      <c r="V3" s="236"/>
      <c r="W3" s="234"/>
      <c r="X3" s="234"/>
      <c r="Y3" s="234"/>
      <c r="Z3" s="499"/>
      <c r="AA3" s="499"/>
      <c r="AB3" s="233"/>
      <c r="AC3" s="498"/>
      <c r="AD3" s="498"/>
      <c r="AE3" s="498"/>
      <c r="AN3" s="500"/>
      <c r="AO3" s="500"/>
      <c r="AP3" s="500"/>
    </row>
    <row r="4" spans="1:43" ht="13.5">
      <c r="A4" s="240" t="str">
        <f>IF(G60&lt;&gt;0,"Expenses are out of Balance","  ")</f>
        <v>  </v>
      </c>
      <c r="F4" s="493"/>
      <c r="G4" s="493"/>
      <c r="H4" s="493"/>
      <c r="I4" s="241"/>
      <c r="J4" s="494" t="s">
        <v>213</v>
      </c>
      <c r="K4" s="494"/>
      <c r="L4" s="494"/>
      <c r="M4" s="494"/>
      <c r="N4" s="242"/>
      <c r="O4" s="242"/>
      <c r="P4" s="242"/>
      <c r="Q4" s="242"/>
      <c r="R4" s="242"/>
      <c r="S4" s="242"/>
      <c r="T4" s="242"/>
      <c r="U4" s="242"/>
      <c r="V4" s="242"/>
      <c r="W4" s="242" t="str">
        <f>+J4</f>
        <v>Expenses</v>
      </c>
      <c r="X4" s="242"/>
      <c r="Y4" s="242"/>
      <c r="Z4" s="242"/>
      <c r="AA4" s="242"/>
      <c r="AB4" s="495" t="s">
        <v>281</v>
      </c>
      <c r="AC4" s="495"/>
      <c r="AD4" s="495"/>
      <c r="AE4" s="495"/>
      <c r="AF4" s="243"/>
      <c r="AG4" s="243"/>
      <c r="AH4" s="243"/>
      <c r="AI4" s="243"/>
      <c r="AJ4" s="243"/>
      <c r="AK4" s="243"/>
      <c r="AL4" s="243"/>
      <c r="AM4" s="243"/>
      <c r="AN4" s="243"/>
      <c r="AO4" s="243" t="str">
        <f>+AB4</f>
        <v>Revenues</v>
      </c>
      <c r="AP4" s="243"/>
      <c r="AQ4" s="244"/>
    </row>
    <row r="5" spans="1:44" s="256" customFormat="1" ht="102">
      <c r="A5" s="245" t="s">
        <v>282</v>
      </c>
      <c r="B5" s="245" t="s">
        <v>283</v>
      </c>
      <c r="C5" s="245" t="s">
        <v>129</v>
      </c>
      <c r="D5" s="246" t="s">
        <v>182</v>
      </c>
      <c r="E5" s="247" t="s">
        <v>284</v>
      </c>
      <c r="F5" s="248" t="s">
        <v>285</v>
      </c>
      <c r="G5" s="249" t="s">
        <v>286</v>
      </c>
      <c r="H5" s="250" t="s">
        <v>287</v>
      </c>
      <c r="I5" s="251" t="s">
        <v>108</v>
      </c>
      <c r="J5" s="252" t="s">
        <v>288</v>
      </c>
      <c r="K5" s="253" t="s">
        <v>289</v>
      </c>
      <c r="L5" s="253" t="s">
        <v>290</v>
      </c>
      <c r="M5" s="253" t="s">
        <v>291</v>
      </c>
      <c r="N5" s="253" t="s">
        <v>292</v>
      </c>
      <c r="O5" s="253" t="s">
        <v>293</v>
      </c>
      <c r="P5" s="253" t="s">
        <v>294</v>
      </c>
      <c r="Q5" s="253" t="s">
        <v>295</v>
      </c>
      <c r="R5" s="253" t="s">
        <v>296</v>
      </c>
      <c r="S5" s="253" t="s">
        <v>297</v>
      </c>
      <c r="T5" s="253" t="s">
        <v>298</v>
      </c>
      <c r="U5" s="253" t="s">
        <v>299</v>
      </c>
      <c r="V5" s="253" t="s">
        <v>300</v>
      </c>
      <c r="W5" s="253" t="s">
        <v>301</v>
      </c>
      <c r="X5" s="253" t="s">
        <v>302</v>
      </c>
      <c r="Y5" s="253" t="s">
        <v>303</v>
      </c>
      <c r="Z5" s="253" t="s">
        <v>304</v>
      </c>
      <c r="AA5" s="253" t="s">
        <v>305</v>
      </c>
      <c r="AB5" s="254" t="s">
        <v>306</v>
      </c>
      <c r="AC5" s="253" t="s">
        <v>291</v>
      </c>
      <c r="AD5" s="253" t="s">
        <v>292</v>
      </c>
      <c r="AE5" s="253" t="s">
        <v>293</v>
      </c>
      <c r="AF5" s="253" t="s">
        <v>307</v>
      </c>
      <c r="AG5" s="253" t="s">
        <v>308</v>
      </c>
      <c r="AH5" s="253" t="s">
        <v>295</v>
      </c>
      <c r="AI5" s="253" t="s">
        <v>309</v>
      </c>
      <c r="AJ5" s="253" t="s">
        <v>310</v>
      </c>
      <c r="AK5" s="253" t="s">
        <v>300</v>
      </c>
      <c r="AL5" s="253" t="s">
        <v>311</v>
      </c>
      <c r="AM5" s="253" t="s">
        <v>312</v>
      </c>
      <c r="AN5" s="253" t="s">
        <v>313</v>
      </c>
      <c r="AO5" s="253" t="s">
        <v>303</v>
      </c>
      <c r="AP5" s="253" t="s">
        <v>304</v>
      </c>
      <c r="AQ5" s="253" t="s">
        <v>305</v>
      </c>
      <c r="AR5" s="255" t="s">
        <v>314</v>
      </c>
    </row>
    <row r="6" spans="1:43" ht="12.75">
      <c r="A6" s="257"/>
      <c r="B6" s="258"/>
      <c r="C6" s="259"/>
      <c r="D6" s="260"/>
      <c r="E6" s="261"/>
      <c r="F6" s="262"/>
      <c r="G6" s="263"/>
      <c r="H6" s="264"/>
      <c r="I6" s="265"/>
      <c r="J6" s="266"/>
      <c r="K6" s="263"/>
      <c r="L6" s="263"/>
      <c r="M6" s="263"/>
      <c r="N6" s="263"/>
      <c r="O6" s="263"/>
      <c r="P6" s="263"/>
      <c r="Q6" s="263"/>
      <c r="R6" s="263"/>
      <c r="S6" s="263"/>
      <c r="T6" s="263"/>
      <c r="U6" s="263"/>
      <c r="V6" s="263"/>
      <c r="W6" s="263"/>
      <c r="X6" s="263"/>
      <c r="Y6" s="263"/>
      <c r="Z6" s="263"/>
      <c r="AA6" s="263"/>
      <c r="AB6" s="266"/>
      <c r="AC6" s="263"/>
      <c r="AD6" s="263"/>
      <c r="AE6" s="263"/>
      <c r="AF6" s="263"/>
      <c r="AG6" s="263"/>
      <c r="AH6" s="263"/>
      <c r="AI6" s="263"/>
      <c r="AJ6" s="263"/>
      <c r="AK6" s="263"/>
      <c r="AL6" s="263"/>
      <c r="AM6" s="263"/>
      <c r="AN6" s="263"/>
      <c r="AO6" s="263"/>
      <c r="AP6" s="263"/>
      <c r="AQ6" s="267"/>
    </row>
    <row r="7" spans="1:43" ht="12.75">
      <c r="A7" s="268"/>
      <c r="B7" s="269">
        <v>43100</v>
      </c>
      <c r="C7" s="270" t="s">
        <v>315</v>
      </c>
      <c r="D7" s="271"/>
      <c r="E7" s="272"/>
      <c r="F7" s="273"/>
      <c r="G7" s="274"/>
      <c r="H7" s="275">
        <v>1000</v>
      </c>
      <c r="I7" s="276"/>
      <c r="J7" s="277"/>
      <c r="K7" s="278"/>
      <c r="L7" s="278"/>
      <c r="M7" s="278"/>
      <c r="N7" s="278"/>
      <c r="O7" s="278"/>
      <c r="P7" s="278"/>
      <c r="Q7" s="278"/>
      <c r="R7" s="278"/>
      <c r="S7" s="278"/>
      <c r="T7" s="278"/>
      <c r="U7" s="278"/>
      <c r="V7" s="278"/>
      <c r="W7" s="278"/>
      <c r="X7" s="278"/>
      <c r="Y7" s="278"/>
      <c r="Z7" s="278"/>
      <c r="AA7" s="278"/>
      <c r="AB7" s="277"/>
      <c r="AC7" s="278"/>
      <c r="AD7" s="278"/>
      <c r="AE7" s="278"/>
      <c r="AF7" s="278"/>
      <c r="AG7" s="278"/>
      <c r="AH7" s="278"/>
      <c r="AI7" s="278"/>
      <c r="AJ7" s="278"/>
      <c r="AK7" s="278"/>
      <c r="AL7" s="278"/>
      <c r="AM7" s="278"/>
      <c r="AN7" s="278"/>
      <c r="AO7" s="278"/>
      <c r="AP7" s="278"/>
      <c r="AQ7" s="279"/>
    </row>
    <row r="8" spans="1:44" ht="12.75">
      <c r="A8" s="280">
        <v>1</v>
      </c>
      <c r="B8" s="281"/>
      <c r="C8" s="282"/>
      <c r="D8" s="283"/>
      <c r="E8" s="284"/>
      <c r="F8" s="285">
        <f>SUM(AB8:AQ8)</f>
        <v>0</v>
      </c>
      <c r="G8" s="286">
        <f>SUM(J8:AA8)</f>
        <v>0</v>
      </c>
      <c r="H8" s="287">
        <f aca="true" t="shared" si="0" ref="H8:H20">IF(F8-G8&lt;&gt;0,(H7+F8)-G8,IF(F8-G8=0,(H7+F8)-G8,0))</f>
        <v>1000</v>
      </c>
      <c r="I8" s="288"/>
      <c r="J8" s="289"/>
      <c r="K8" s="286"/>
      <c r="L8" s="286"/>
      <c r="M8" s="286"/>
      <c r="N8" s="286"/>
      <c r="O8" s="286"/>
      <c r="P8" s="286"/>
      <c r="Q8" s="286"/>
      <c r="R8" s="286"/>
      <c r="S8" s="286"/>
      <c r="T8" s="286"/>
      <c r="U8" s="286"/>
      <c r="V8" s="286"/>
      <c r="W8" s="286"/>
      <c r="X8" s="286"/>
      <c r="Y8" s="286"/>
      <c r="Z8" s="286"/>
      <c r="AA8" s="286"/>
      <c r="AB8" s="289"/>
      <c r="AC8" s="286"/>
      <c r="AD8" s="286"/>
      <c r="AE8" s="286"/>
      <c r="AF8" s="286"/>
      <c r="AG8" s="286"/>
      <c r="AH8" s="286"/>
      <c r="AI8" s="286"/>
      <c r="AJ8" s="286"/>
      <c r="AK8" s="286"/>
      <c r="AL8" s="286"/>
      <c r="AM8" s="286"/>
      <c r="AN8" s="286"/>
      <c r="AO8" s="286"/>
      <c r="AP8" s="286"/>
      <c r="AQ8" s="290"/>
      <c r="AR8" s="291">
        <f>F8-SUM(AB8:AQ8)+G8-SUM(J8:AA8)</f>
        <v>0</v>
      </c>
    </row>
    <row r="9" spans="1:44" ht="12.75">
      <c r="A9" s="280">
        <f aca="true" t="shared" si="1" ref="A9:A17">+A8+1</f>
        <v>2</v>
      </c>
      <c r="B9" s="281"/>
      <c r="C9" s="282"/>
      <c r="D9" s="283"/>
      <c r="E9" s="284"/>
      <c r="F9" s="285">
        <f aca="true" t="shared" si="2" ref="F9:F52">SUM(AB9:AQ9)</f>
        <v>0</v>
      </c>
      <c r="G9" s="286">
        <f aca="true" t="shared" si="3" ref="G9:G52">SUM(J9:AA9)</f>
        <v>0</v>
      </c>
      <c r="H9" s="287">
        <f t="shared" si="0"/>
        <v>1000</v>
      </c>
      <c r="I9" s="288"/>
      <c r="J9" s="289"/>
      <c r="K9" s="286"/>
      <c r="L9" s="286"/>
      <c r="M9" s="286"/>
      <c r="N9" s="286"/>
      <c r="O9" s="286"/>
      <c r="P9" s="286"/>
      <c r="Q9" s="286"/>
      <c r="R9" s="286"/>
      <c r="S9" s="286"/>
      <c r="T9" s="286"/>
      <c r="U9" s="286"/>
      <c r="V9" s="286"/>
      <c r="W9" s="286"/>
      <c r="X9" s="286"/>
      <c r="Y9" s="286"/>
      <c r="Z9" s="286"/>
      <c r="AA9" s="286"/>
      <c r="AB9" s="289"/>
      <c r="AC9" s="286"/>
      <c r="AD9" s="286"/>
      <c r="AE9" s="286"/>
      <c r="AF9" s="286"/>
      <c r="AG9" s="286"/>
      <c r="AH9" s="286"/>
      <c r="AI9" s="286"/>
      <c r="AJ9" s="286"/>
      <c r="AK9" s="286"/>
      <c r="AL9" s="286"/>
      <c r="AM9" s="286"/>
      <c r="AN9" s="286"/>
      <c r="AO9" s="286"/>
      <c r="AP9" s="286"/>
      <c r="AQ9" s="290"/>
      <c r="AR9" s="291">
        <f aca="true" t="shared" si="4" ref="AR9:AR52">F9-SUM(AB9:AQ9)+G9-SUM(J9:AA9)</f>
        <v>0</v>
      </c>
    </row>
    <row r="10" spans="1:44" ht="12.75">
      <c r="A10" s="280">
        <f t="shared" si="1"/>
        <v>3</v>
      </c>
      <c r="B10" s="281"/>
      <c r="C10" s="282"/>
      <c r="D10" s="283"/>
      <c r="E10" s="284"/>
      <c r="F10" s="285">
        <f t="shared" si="2"/>
        <v>0</v>
      </c>
      <c r="G10" s="286">
        <f t="shared" si="3"/>
        <v>0</v>
      </c>
      <c r="H10" s="287">
        <f t="shared" si="0"/>
        <v>1000</v>
      </c>
      <c r="I10" s="288"/>
      <c r="J10" s="289"/>
      <c r="K10" s="286"/>
      <c r="L10" s="286"/>
      <c r="M10" s="286"/>
      <c r="N10" s="286"/>
      <c r="O10" s="286"/>
      <c r="P10" s="286"/>
      <c r="Q10" s="286"/>
      <c r="R10" s="286"/>
      <c r="S10" s="286"/>
      <c r="T10" s="286"/>
      <c r="U10" s="286"/>
      <c r="V10" s="286"/>
      <c r="W10" s="286"/>
      <c r="X10" s="286"/>
      <c r="Y10" s="286"/>
      <c r="Z10" s="286"/>
      <c r="AA10" s="286"/>
      <c r="AB10" s="289"/>
      <c r="AC10" s="286"/>
      <c r="AD10" s="286"/>
      <c r="AE10" s="286"/>
      <c r="AF10" s="286"/>
      <c r="AG10" s="286"/>
      <c r="AH10" s="286"/>
      <c r="AI10" s="286"/>
      <c r="AJ10" s="286"/>
      <c r="AK10" s="286"/>
      <c r="AL10" s="286"/>
      <c r="AM10" s="286"/>
      <c r="AN10" s="286"/>
      <c r="AO10" s="286"/>
      <c r="AP10" s="286"/>
      <c r="AQ10" s="290"/>
      <c r="AR10" s="291">
        <f t="shared" si="4"/>
        <v>0</v>
      </c>
    </row>
    <row r="11" spans="1:44" ht="12.75">
      <c r="A11" s="280">
        <f t="shared" si="1"/>
        <v>4</v>
      </c>
      <c r="B11" s="281"/>
      <c r="C11" s="282"/>
      <c r="D11" s="283"/>
      <c r="E11" s="284"/>
      <c r="F11" s="285">
        <f t="shared" si="2"/>
        <v>0</v>
      </c>
      <c r="G11" s="286">
        <f t="shared" si="3"/>
        <v>0</v>
      </c>
      <c r="H11" s="287">
        <f t="shared" si="0"/>
        <v>1000</v>
      </c>
      <c r="I11" s="288"/>
      <c r="J11" s="289"/>
      <c r="K11" s="286"/>
      <c r="L11" s="286"/>
      <c r="M11" s="286"/>
      <c r="N11" s="286"/>
      <c r="O11" s="286"/>
      <c r="P11" s="286"/>
      <c r="Q11" s="286"/>
      <c r="R11" s="286"/>
      <c r="S11" s="286"/>
      <c r="T11" s="286"/>
      <c r="U11" s="286"/>
      <c r="V11" s="286"/>
      <c r="W11" s="286"/>
      <c r="X11" s="286"/>
      <c r="Y11" s="286"/>
      <c r="Z11" s="286"/>
      <c r="AA11" s="286"/>
      <c r="AB11" s="289"/>
      <c r="AC11" s="286"/>
      <c r="AD11" s="286"/>
      <c r="AE11" s="286"/>
      <c r="AF11" s="286"/>
      <c r="AG11" s="286"/>
      <c r="AH11" s="286"/>
      <c r="AI11" s="286"/>
      <c r="AJ11" s="286"/>
      <c r="AK11" s="286"/>
      <c r="AL11" s="286"/>
      <c r="AM11" s="286"/>
      <c r="AN11" s="286"/>
      <c r="AO11" s="286"/>
      <c r="AP11" s="286"/>
      <c r="AQ11" s="290"/>
      <c r="AR11" s="291">
        <f t="shared" si="4"/>
        <v>0</v>
      </c>
    </row>
    <row r="12" spans="1:44" ht="12.75">
      <c r="A12" s="280">
        <f t="shared" si="1"/>
        <v>5</v>
      </c>
      <c r="B12" s="281"/>
      <c r="C12" s="282"/>
      <c r="D12" s="283"/>
      <c r="E12" s="284"/>
      <c r="F12" s="285">
        <f t="shared" si="2"/>
        <v>0</v>
      </c>
      <c r="G12" s="286">
        <f t="shared" si="3"/>
        <v>0</v>
      </c>
      <c r="H12" s="287">
        <f t="shared" si="0"/>
        <v>1000</v>
      </c>
      <c r="I12" s="288"/>
      <c r="J12" s="289"/>
      <c r="K12" s="286"/>
      <c r="L12" s="286"/>
      <c r="M12" s="286"/>
      <c r="N12" s="286"/>
      <c r="O12" s="286"/>
      <c r="P12" s="286"/>
      <c r="Q12" s="286"/>
      <c r="R12" s="286"/>
      <c r="S12" s="286"/>
      <c r="T12" s="286"/>
      <c r="U12" s="286"/>
      <c r="V12" s="286"/>
      <c r="W12" s="286"/>
      <c r="X12" s="286"/>
      <c r="Y12" s="286"/>
      <c r="Z12" s="286"/>
      <c r="AA12" s="286"/>
      <c r="AB12" s="289"/>
      <c r="AC12" s="286"/>
      <c r="AD12" s="286"/>
      <c r="AE12" s="286"/>
      <c r="AF12" s="286"/>
      <c r="AG12" s="286"/>
      <c r="AH12" s="286"/>
      <c r="AI12" s="286"/>
      <c r="AJ12" s="286"/>
      <c r="AK12" s="286"/>
      <c r="AL12" s="286"/>
      <c r="AM12" s="286"/>
      <c r="AN12" s="286"/>
      <c r="AO12" s="286"/>
      <c r="AP12" s="286"/>
      <c r="AQ12" s="290"/>
      <c r="AR12" s="291">
        <f t="shared" si="4"/>
        <v>0</v>
      </c>
    </row>
    <row r="13" spans="1:44" ht="12.75">
      <c r="A13" s="280">
        <f t="shared" si="1"/>
        <v>6</v>
      </c>
      <c r="B13" s="292"/>
      <c r="C13" s="293"/>
      <c r="D13" s="283"/>
      <c r="E13" s="284"/>
      <c r="F13" s="285">
        <f t="shared" si="2"/>
        <v>0</v>
      </c>
      <c r="G13" s="286">
        <f t="shared" si="3"/>
        <v>0</v>
      </c>
      <c r="H13" s="287">
        <f t="shared" si="0"/>
        <v>1000</v>
      </c>
      <c r="I13" s="288"/>
      <c r="J13" s="289"/>
      <c r="K13" s="286"/>
      <c r="L13" s="286"/>
      <c r="M13" s="286"/>
      <c r="N13" s="286"/>
      <c r="O13" s="286"/>
      <c r="P13" s="286"/>
      <c r="Q13" s="286"/>
      <c r="R13" s="286"/>
      <c r="S13" s="286"/>
      <c r="T13" s="286"/>
      <c r="U13" s="286"/>
      <c r="V13" s="286"/>
      <c r="W13" s="286"/>
      <c r="X13" s="286"/>
      <c r="Y13" s="286"/>
      <c r="Z13" s="286"/>
      <c r="AA13" s="286"/>
      <c r="AB13" s="289"/>
      <c r="AC13" s="286"/>
      <c r="AD13" s="286"/>
      <c r="AE13" s="286"/>
      <c r="AF13" s="286"/>
      <c r="AG13" s="286"/>
      <c r="AH13" s="286"/>
      <c r="AI13" s="286"/>
      <c r="AJ13" s="286"/>
      <c r="AK13" s="286"/>
      <c r="AL13" s="286"/>
      <c r="AM13" s="286"/>
      <c r="AN13" s="286"/>
      <c r="AO13" s="286"/>
      <c r="AP13" s="286"/>
      <c r="AQ13" s="290"/>
      <c r="AR13" s="291">
        <f t="shared" si="4"/>
        <v>0</v>
      </c>
    </row>
    <row r="14" spans="1:44" ht="12.75">
      <c r="A14" s="280">
        <f t="shared" si="1"/>
        <v>7</v>
      </c>
      <c r="B14" s="294"/>
      <c r="C14" s="295"/>
      <c r="D14" s="283"/>
      <c r="E14" s="284"/>
      <c r="F14" s="285">
        <f t="shared" si="2"/>
        <v>0</v>
      </c>
      <c r="G14" s="286">
        <f t="shared" si="3"/>
        <v>0</v>
      </c>
      <c r="H14" s="287">
        <f t="shared" si="0"/>
        <v>1000</v>
      </c>
      <c r="I14" s="288"/>
      <c r="J14" s="289"/>
      <c r="K14" s="286"/>
      <c r="L14" s="286"/>
      <c r="M14" s="286"/>
      <c r="N14" s="286"/>
      <c r="O14" s="286"/>
      <c r="P14" s="286"/>
      <c r="Q14" s="286"/>
      <c r="R14" s="286"/>
      <c r="S14" s="286"/>
      <c r="T14" s="286"/>
      <c r="U14" s="286"/>
      <c r="V14" s="286"/>
      <c r="W14" s="286"/>
      <c r="X14" s="286"/>
      <c r="Y14" s="286"/>
      <c r="Z14" s="286"/>
      <c r="AA14" s="286"/>
      <c r="AB14" s="289"/>
      <c r="AC14" s="286"/>
      <c r="AD14" s="286"/>
      <c r="AE14" s="286"/>
      <c r="AF14" s="286"/>
      <c r="AG14" s="286"/>
      <c r="AH14" s="286"/>
      <c r="AI14" s="286"/>
      <c r="AJ14" s="286"/>
      <c r="AK14" s="286"/>
      <c r="AL14" s="286"/>
      <c r="AM14" s="286"/>
      <c r="AN14" s="286"/>
      <c r="AO14" s="286"/>
      <c r="AP14" s="286"/>
      <c r="AQ14" s="290"/>
      <c r="AR14" s="291">
        <f t="shared" si="4"/>
        <v>0</v>
      </c>
    </row>
    <row r="15" spans="1:44" ht="12.75">
      <c r="A15" s="280">
        <f t="shared" si="1"/>
        <v>8</v>
      </c>
      <c r="B15" s="296"/>
      <c r="C15" s="297"/>
      <c r="D15" s="283"/>
      <c r="E15" s="284"/>
      <c r="F15" s="285">
        <f t="shared" si="2"/>
        <v>0</v>
      </c>
      <c r="G15" s="286">
        <f t="shared" si="3"/>
        <v>0</v>
      </c>
      <c r="H15" s="287">
        <f t="shared" si="0"/>
        <v>1000</v>
      </c>
      <c r="I15" s="288"/>
      <c r="J15" s="289"/>
      <c r="K15" s="286"/>
      <c r="L15" s="286"/>
      <c r="M15" s="286"/>
      <c r="N15" s="286"/>
      <c r="O15" s="286"/>
      <c r="P15" s="286"/>
      <c r="Q15" s="286"/>
      <c r="R15" s="286"/>
      <c r="S15" s="286"/>
      <c r="T15" s="286"/>
      <c r="U15" s="286"/>
      <c r="V15" s="286"/>
      <c r="W15" s="286"/>
      <c r="X15" s="286"/>
      <c r="Y15" s="286"/>
      <c r="Z15" s="286"/>
      <c r="AA15" s="286"/>
      <c r="AB15" s="289"/>
      <c r="AC15" s="286"/>
      <c r="AD15" s="286"/>
      <c r="AE15" s="286"/>
      <c r="AF15" s="286"/>
      <c r="AG15" s="286"/>
      <c r="AH15" s="286"/>
      <c r="AI15" s="286"/>
      <c r="AJ15" s="286"/>
      <c r="AK15" s="286"/>
      <c r="AL15" s="286"/>
      <c r="AM15" s="286"/>
      <c r="AN15" s="286"/>
      <c r="AO15" s="286"/>
      <c r="AP15" s="286"/>
      <c r="AQ15" s="290"/>
      <c r="AR15" s="291">
        <f t="shared" si="4"/>
        <v>0</v>
      </c>
    </row>
    <row r="16" spans="1:44" ht="12.75">
      <c r="A16" s="280">
        <f t="shared" si="1"/>
        <v>9</v>
      </c>
      <c r="B16" s="298"/>
      <c r="C16" s="299"/>
      <c r="D16" s="283"/>
      <c r="E16" s="284"/>
      <c r="F16" s="285">
        <f t="shared" si="2"/>
        <v>0</v>
      </c>
      <c r="G16" s="286">
        <f t="shared" si="3"/>
        <v>0</v>
      </c>
      <c r="H16" s="287">
        <f t="shared" si="0"/>
        <v>1000</v>
      </c>
      <c r="I16" s="288"/>
      <c r="J16" s="289"/>
      <c r="K16" s="286"/>
      <c r="L16" s="286"/>
      <c r="M16" s="286"/>
      <c r="N16" s="286"/>
      <c r="O16" s="286"/>
      <c r="P16" s="286"/>
      <c r="Q16" s="286"/>
      <c r="R16" s="286"/>
      <c r="S16" s="286"/>
      <c r="T16" s="286"/>
      <c r="U16" s="286"/>
      <c r="V16" s="286"/>
      <c r="W16" s="286"/>
      <c r="X16" s="286"/>
      <c r="Y16" s="286"/>
      <c r="Z16" s="286"/>
      <c r="AA16" s="286"/>
      <c r="AB16" s="289"/>
      <c r="AC16" s="286"/>
      <c r="AD16" s="286"/>
      <c r="AE16" s="286"/>
      <c r="AF16" s="286"/>
      <c r="AG16" s="286"/>
      <c r="AH16" s="286"/>
      <c r="AI16" s="286"/>
      <c r="AJ16" s="286"/>
      <c r="AK16" s="286"/>
      <c r="AL16" s="286"/>
      <c r="AM16" s="286"/>
      <c r="AN16" s="286"/>
      <c r="AO16" s="286"/>
      <c r="AP16" s="286"/>
      <c r="AQ16" s="290"/>
      <c r="AR16" s="291">
        <f t="shared" si="4"/>
        <v>0</v>
      </c>
    </row>
    <row r="17" spans="1:44" ht="12.75">
      <c r="A17" s="280">
        <f t="shared" si="1"/>
        <v>10</v>
      </c>
      <c r="B17" s="300"/>
      <c r="C17" s="301"/>
      <c r="D17" s="283"/>
      <c r="E17" s="284"/>
      <c r="F17" s="285">
        <f t="shared" si="2"/>
        <v>0</v>
      </c>
      <c r="G17" s="286">
        <f t="shared" si="3"/>
        <v>0</v>
      </c>
      <c r="H17" s="287">
        <f t="shared" si="0"/>
        <v>1000</v>
      </c>
      <c r="I17" s="288"/>
      <c r="J17" s="289"/>
      <c r="K17" s="286"/>
      <c r="L17" s="286"/>
      <c r="M17" s="286"/>
      <c r="N17" s="286"/>
      <c r="O17" s="286"/>
      <c r="P17" s="286"/>
      <c r="Q17" s="286"/>
      <c r="R17" s="286"/>
      <c r="S17" s="286"/>
      <c r="T17" s="286"/>
      <c r="U17" s="286"/>
      <c r="V17" s="286"/>
      <c r="W17" s="286"/>
      <c r="X17" s="286"/>
      <c r="Y17" s="286"/>
      <c r="Z17" s="286"/>
      <c r="AA17" s="286"/>
      <c r="AB17" s="289"/>
      <c r="AC17" s="286"/>
      <c r="AD17" s="286"/>
      <c r="AE17" s="286"/>
      <c r="AF17" s="286"/>
      <c r="AG17" s="286"/>
      <c r="AH17" s="286"/>
      <c r="AI17" s="286"/>
      <c r="AJ17" s="286"/>
      <c r="AK17" s="286"/>
      <c r="AL17" s="286"/>
      <c r="AM17" s="286"/>
      <c r="AN17" s="286"/>
      <c r="AO17" s="286"/>
      <c r="AP17" s="286"/>
      <c r="AQ17" s="290"/>
      <c r="AR17" s="291">
        <f t="shared" si="4"/>
        <v>0</v>
      </c>
    </row>
    <row r="18" spans="1:44" ht="12.75">
      <c r="A18" s="280">
        <f aca="true" t="shared" si="5" ref="A18:A27">+A17+1</f>
        <v>11</v>
      </c>
      <c r="B18" s="300"/>
      <c r="C18" s="301"/>
      <c r="D18" s="283"/>
      <c r="E18" s="284"/>
      <c r="F18" s="285">
        <f t="shared" si="2"/>
        <v>0</v>
      </c>
      <c r="G18" s="286">
        <f t="shared" si="3"/>
        <v>0</v>
      </c>
      <c r="H18" s="287">
        <f t="shared" si="0"/>
        <v>1000</v>
      </c>
      <c r="I18" s="288"/>
      <c r="J18" s="289"/>
      <c r="K18" s="286"/>
      <c r="L18" s="286"/>
      <c r="M18" s="286"/>
      <c r="N18" s="286"/>
      <c r="O18" s="286"/>
      <c r="P18" s="286"/>
      <c r="Q18" s="286"/>
      <c r="R18" s="286"/>
      <c r="S18" s="286"/>
      <c r="T18" s="286"/>
      <c r="U18" s="286"/>
      <c r="V18" s="286"/>
      <c r="W18" s="286"/>
      <c r="X18" s="286"/>
      <c r="Y18" s="286"/>
      <c r="Z18" s="286"/>
      <c r="AA18" s="286"/>
      <c r="AB18" s="289"/>
      <c r="AC18" s="286"/>
      <c r="AD18" s="286"/>
      <c r="AE18" s="286"/>
      <c r="AF18" s="286"/>
      <c r="AG18" s="286"/>
      <c r="AH18" s="286"/>
      <c r="AI18" s="286"/>
      <c r="AJ18" s="286"/>
      <c r="AK18" s="286"/>
      <c r="AL18" s="286"/>
      <c r="AM18" s="286"/>
      <c r="AN18" s="286"/>
      <c r="AO18" s="286"/>
      <c r="AP18" s="286"/>
      <c r="AQ18" s="290"/>
      <c r="AR18" s="291">
        <f t="shared" si="4"/>
        <v>0</v>
      </c>
    </row>
    <row r="19" spans="1:44" ht="12.75">
      <c r="A19" s="280">
        <f t="shared" si="5"/>
        <v>12</v>
      </c>
      <c r="B19" s="302"/>
      <c r="C19" s="303"/>
      <c r="D19" s="283"/>
      <c r="E19" s="284"/>
      <c r="F19" s="285">
        <f t="shared" si="2"/>
        <v>0</v>
      </c>
      <c r="G19" s="286">
        <f t="shared" si="3"/>
        <v>0</v>
      </c>
      <c r="H19" s="287">
        <f t="shared" si="0"/>
        <v>1000</v>
      </c>
      <c r="I19" s="288"/>
      <c r="J19" s="289"/>
      <c r="K19" s="286"/>
      <c r="L19" s="286"/>
      <c r="M19" s="286"/>
      <c r="N19" s="286"/>
      <c r="O19" s="286"/>
      <c r="P19" s="286"/>
      <c r="Q19" s="286"/>
      <c r="R19" s="286"/>
      <c r="S19" s="286"/>
      <c r="T19" s="286"/>
      <c r="U19" s="286"/>
      <c r="V19" s="286"/>
      <c r="W19" s="286"/>
      <c r="X19" s="286"/>
      <c r="Y19" s="286"/>
      <c r="Z19" s="286"/>
      <c r="AA19" s="286"/>
      <c r="AB19" s="289"/>
      <c r="AC19" s="286"/>
      <c r="AD19" s="286"/>
      <c r="AE19" s="286"/>
      <c r="AF19" s="286"/>
      <c r="AG19" s="286"/>
      <c r="AH19" s="286"/>
      <c r="AI19" s="286"/>
      <c r="AJ19" s="286"/>
      <c r="AK19" s="286"/>
      <c r="AL19" s="286"/>
      <c r="AM19" s="286"/>
      <c r="AN19" s="286"/>
      <c r="AO19" s="286"/>
      <c r="AP19" s="286"/>
      <c r="AQ19" s="290"/>
      <c r="AR19" s="291">
        <f t="shared" si="4"/>
        <v>0</v>
      </c>
    </row>
    <row r="20" spans="1:44" ht="12.75">
      <c r="A20" s="280">
        <f t="shared" si="5"/>
        <v>13</v>
      </c>
      <c r="B20" s="302"/>
      <c r="C20" s="303"/>
      <c r="D20" s="283"/>
      <c r="E20" s="284"/>
      <c r="F20" s="285">
        <f t="shared" si="2"/>
        <v>0</v>
      </c>
      <c r="G20" s="286">
        <f t="shared" si="3"/>
        <v>0</v>
      </c>
      <c r="H20" s="287">
        <f t="shared" si="0"/>
        <v>1000</v>
      </c>
      <c r="I20" s="288"/>
      <c r="J20" s="289"/>
      <c r="K20" s="286"/>
      <c r="L20" s="286"/>
      <c r="M20" s="286"/>
      <c r="N20" s="286"/>
      <c r="O20" s="286"/>
      <c r="P20" s="286"/>
      <c r="Q20" s="286"/>
      <c r="R20" s="286"/>
      <c r="S20" s="286"/>
      <c r="T20" s="286"/>
      <c r="U20" s="286"/>
      <c r="V20" s="286"/>
      <c r="W20" s="286"/>
      <c r="X20" s="286"/>
      <c r="Y20" s="286"/>
      <c r="Z20" s="286"/>
      <c r="AA20" s="286"/>
      <c r="AB20" s="289"/>
      <c r="AC20" s="286"/>
      <c r="AD20" s="286"/>
      <c r="AE20" s="286"/>
      <c r="AF20" s="286"/>
      <c r="AG20" s="286"/>
      <c r="AH20" s="286"/>
      <c r="AI20" s="286"/>
      <c r="AJ20" s="286"/>
      <c r="AK20" s="286"/>
      <c r="AL20" s="286"/>
      <c r="AM20" s="286"/>
      <c r="AN20" s="286"/>
      <c r="AO20" s="286"/>
      <c r="AP20" s="286"/>
      <c r="AQ20" s="290"/>
      <c r="AR20" s="291">
        <f t="shared" si="4"/>
        <v>0</v>
      </c>
    </row>
    <row r="21" spans="1:44" ht="12.75">
      <c r="A21" s="280">
        <f t="shared" si="5"/>
        <v>14</v>
      </c>
      <c r="B21" s="302"/>
      <c r="C21" s="303"/>
      <c r="D21" s="283"/>
      <c r="E21" s="284"/>
      <c r="F21" s="285">
        <f t="shared" si="2"/>
        <v>0</v>
      </c>
      <c r="G21" s="286">
        <f t="shared" si="3"/>
        <v>0</v>
      </c>
      <c r="H21" s="287">
        <f>IF(F21-G21&lt;&gt;0,(H20+F21)-G21,IF(F21-G21=0,(H20+F21)-G21,0))</f>
        <v>1000</v>
      </c>
      <c r="I21" s="288"/>
      <c r="J21" s="289"/>
      <c r="K21" s="286"/>
      <c r="L21" s="286"/>
      <c r="M21" s="286"/>
      <c r="N21" s="286"/>
      <c r="O21" s="286"/>
      <c r="P21" s="286"/>
      <c r="Q21" s="286"/>
      <c r="R21" s="286"/>
      <c r="S21" s="286"/>
      <c r="T21" s="286"/>
      <c r="U21" s="286"/>
      <c r="V21" s="286"/>
      <c r="W21" s="286"/>
      <c r="X21" s="286"/>
      <c r="Y21" s="286"/>
      <c r="Z21" s="286"/>
      <c r="AA21" s="286"/>
      <c r="AB21" s="289"/>
      <c r="AC21" s="286"/>
      <c r="AD21" s="286"/>
      <c r="AE21" s="286"/>
      <c r="AF21" s="286"/>
      <c r="AG21" s="286"/>
      <c r="AH21" s="286"/>
      <c r="AI21" s="286"/>
      <c r="AJ21" s="286"/>
      <c r="AK21" s="286"/>
      <c r="AL21" s="286"/>
      <c r="AM21" s="286"/>
      <c r="AN21" s="286"/>
      <c r="AO21" s="286"/>
      <c r="AP21" s="286"/>
      <c r="AQ21" s="290"/>
      <c r="AR21" s="291">
        <f t="shared" si="4"/>
        <v>0</v>
      </c>
    </row>
    <row r="22" spans="1:44" ht="12.75">
      <c r="A22" s="280">
        <f t="shared" si="5"/>
        <v>15</v>
      </c>
      <c r="B22" s="302"/>
      <c r="C22" s="303"/>
      <c r="D22" s="283"/>
      <c r="E22" s="284"/>
      <c r="F22" s="285">
        <f t="shared" si="2"/>
        <v>0</v>
      </c>
      <c r="G22" s="286">
        <f t="shared" si="3"/>
        <v>0</v>
      </c>
      <c r="H22" s="287">
        <f aca="true" t="shared" si="6" ref="H22:H52">IF(F22-G22&lt;&gt;0,(H21+F22)-G22,IF(F22-G22=0,(H21+F22)-G22,0))</f>
        <v>1000</v>
      </c>
      <c r="I22" s="288"/>
      <c r="J22" s="289"/>
      <c r="K22" s="286"/>
      <c r="L22" s="286"/>
      <c r="M22" s="286"/>
      <c r="N22" s="286"/>
      <c r="O22" s="286"/>
      <c r="P22" s="286"/>
      <c r="Q22" s="286"/>
      <c r="R22" s="286"/>
      <c r="S22" s="286"/>
      <c r="T22" s="286"/>
      <c r="U22" s="286"/>
      <c r="V22" s="286"/>
      <c r="W22" s="286"/>
      <c r="X22" s="286"/>
      <c r="Y22" s="286"/>
      <c r="Z22" s="286"/>
      <c r="AA22" s="286"/>
      <c r="AB22" s="289"/>
      <c r="AC22" s="286"/>
      <c r="AD22" s="286"/>
      <c r="AE22" s="286"/>
      <c r="AF22" s="286"/>
      <c r="AG22" s="286"/>
      <c r="AH22" s="286"/>
      <c r="AI22" s="286"/>
      <c r="AJ22" s="286"/>
      <c r="AK22" s="286"/>
      <c r="AL22" s="286"/>
      <c r="AM22" s="286"/>
      <c r="AN22" s="286"/>
      <c r="AO22" s="286"/>
      <c r="AP22" s="286"/>
      <c r="AQ22" s="290"/>
      <c r="AR22" s="291">
        <f t="shared" si="4"/>
        <v>0</v>
      </c>
    </row>
    <row r="23" spans="1:44" ht="12.75">
      <c r="A23" s="280">
        <f t="shared" si="5"/>
        <v>16</v>
      </c>
      <c r="B23" s="304"/>
      <c r="C23" s="305"/>
      <c r="D23" s="283"/>
      <c r="E23" s="284"/>
      <c r="F23" s="285">
        <f t="shared" si="2"/>
        <v>0</v>
      </c>
      <c r="G23" s="286">
        <f t="shared" si="3"/>
        <v>0</v>
      </c>
      <c r="H23" s="287">
        <f t="shared" si="6"/>
        <v>1000</v>
      </c>
      <c r="I23" s="288"/>
      <c r="J23" s="289"/>
      <c r="K23" s="286"/>
      <c r="L23" s="286"/>
      <c r="M23" s="286"/>
      <c r="N23" s="286"/>
      <c r="O23" s="286"/>
      <c r="P23" s="286"/>
      <c r="Q23" s="286"/>
      <c r="R23" s="286"/>
      <c r="S23" s="286"/>
      <c r="T23" s="286"/>
      <c r="U23" s="286"/>
      <c r="V23" s="286"/>
      <c r="W23" s="286"/>
      <c r="X23" s="286"/>
      <c r="Y23" s="286"/>
      <c r="Z23" s="286"/>
      <c r="AA23" s="286"/>
      <c r="AB23" s="289"/>
      <c r="AC23" s="286"/>
      <c r="AD23" s="286"/>
      <c r="AE23" s="286"/>
      <c r="AF23" s="286"/>
      <c r="AG23" s="286"/>
      <c r="AH23" s="286"/>
      <c r="AI23" s="286"/>
      <c r="AJ23" s="286"/>
      <c r="AK23" s="286"/>
      <c r="AL23" s="286"/>
      <c r="AM23" s="286"/>
      <c r="AN23" s="286"/>
      <c r="AO23" s="286"/>
      <c r="AP23" s="286"/>
      <c r="AQ23" s="290"/>
      <c r="AR23" s="291">
        <f t="shared" si="4"/>
        <v>0</v>
      </c>
    </row>
    <row r="24" spans="1:44" ht="12.75">
      <c r="A24" s="280">
        <f t="shared" si="5"/>
        <v>17</v>
      </c>
      <c r="B24" s="304"/>
      <c r="C24" s="305"/>
      <c r="D24" s="283"/>
      <c r="E24" s="284"/>
      <c r="F24" s="285">
        <f t="shared" si="2"/>
        <v>0</v>
      </c>
      <c r="G24" s="286">
        <f t="shared" si="3"/>
        <v>0</v>
      </c>
      <c r="H24" s="287">
        <f t="shared" si="6"/>
        <v>1000</v>
      </c>
      <c r="I24" s="288"/>
      <c r="J24" s="289"/>
      <c r="K24" s="286"/>
      <c r="L24" s="286"/>
      <c r="M24" s="286"/>
      <c r="N24" s="286"/>
      <c r="O24" s="286"/>
      <c r="P24" s="286"/>
      <c r="Q24" s="286"/>
      <c r="R24" s="286"/>
      <c r="S24" s="286"/>
      <c r="T24" s="286"/>
      <c r="U24" s="286"/>
      <c r="V24" s="286"/>
      <c r="W24" s="286"/>
      <c r="X24" s="286"/>
      <c r="Y24" s="286"/>
      <c r="Z24" s="286"/>
      <c r="AA24" s="286"/>
      <c r="AB24" s="289"/>
      <c r="AC24" s="286"/>
      <c r="AD24" s="286"/>
      <c r="AE24" s="286"/>
      <c r="AF24" s="286"/>
      <c r="AG24" s="286"/>
      <c r="AH24" s="286"/>
      <c r="AI24" s="286"/>
      <c r="AJ24" s="286"/>
      <c r="AK24" s="286"/>
      <c r="AL24" s="286"/>
      <c r="AM24" s="286"/>
      <c r="AN24" s="286"/>
      <c r="AO24" s="286"/>
      <c r="AP24" s="286"/>
      <c r="AQ24" s="290"/>
      <c r="AR24" s="291">
        <f t="shared" si="4"/>
        <v>0</v>
      </c>
    </row>
    <row r="25" spans="1:44" ht="12.75">
      <c r="A25" s="280">
        <f t="shared" si="5"/>
        <v>18</v>
      </c>
      <c r="B25" s="304"/>
      <c r="C25" s="305"/>
      <c r="D25" s="283"/>
      <c r="E25" s="284"/>
      <c r="F25" s="285">
        <f t="shared" si="2"/>
        <v>0</v>
      </c>
      <c r="G25" s="286">
        <f t="shared" si="3"/>
        <v>0</v>
      </c>
      <c r="H25" s="287">
        <f t="shared" si="6"/>
        <v>1000</v>
      </c>
      <c r="I25" s="288"/>
      <c r="J25" s="289"/>
      <c r="K25" s="286"/>
      <c r="L25" s="286"/>
      <c r="M25" s="286"/>
      <c r="N25" s="286"/>
      <c r="O25" s="286"/>
      <c r="P25" s="286"/>
      <c r="Q25" s="286"/>
      <c r="R25" s="286"/>
      <c r="S25" s="286"/>
      <c r="T25" s="286"/>
      <c r="U25" s="286"/>
      <c r="V25" s="286"/>
      <c r="W25" s="286"/>
      <c r="X25" s="286"/>
      <c r="Y25" s="286"/>
      <c r="Z25" s="286"/>
      <c r="AA25" s="286"/>
      <c r="AB25" s="289"/>
      <c r="AC25" s="286"/>
      <c r="AD25" s="286"/>
      <c r="AE25" s="286"/>
      <c r="AF25" s="286"/>
      <c r="AG25" s="286"/>
      <c r="AH25" s="286"/>
      <c r="AI25" s="286"/>
      <c r="AJ25" s="286"/>
      <c r="AK25" s="286"/>
      <c r="AL25" s="286"/>
      <c r="AM25" s="286"/>
      <c r="AN25" s="286"/>
      <c r="AO25" s="286"/>
      <c r="AP25" s="286"/>
      <c r="AQ25" s="290"/>
      <c r="AR25" s="291">
        <f t="shared" si="4"/>
        <v>0</v>
      </c>
    </row>
    <row r="26" spans="1:44" ht="12.75">
      <c r="A26" s="280">
        <f t="shared" si="5"/>
        <v>19</v>
      </c>
      <c r="B26" s="304"/>
      <c r="C26" s="305"/>
      <c r="D26" s="283"/>
      <c r="E26" s="284"/>
      <c r="F26" s="285">
        <f t="shared" si="2"/>
        <v>0</v>
      </c>
      <c r="G26" s="286">
        <f t="shared" si="3"/>
        <v>0</v>
      </c>
      <c r="H26" s="287">
        <f t="shared" si="6"/>
        <v>1000</v>
      </c>
      <c r="I26" s="288"/>
      <c r="J26" s="289"/>
      <c r="K26" s="286"/>
      <c r="L26" s="286"/>
      <c r="M26" s="286"/>
      <c r="N26" s="286"/>
      <c r="O26" s="286"/>
      <c r="P26" s="286"/>
      <c r="Q26" s="286"/>
      <c r="R26" s="286"/>
      <c r="S26" s="286"/>
      <c r="T26" s="286"/>
      <c r="U26" s="286"/>
      <c r="V26" s="286"/>
      <c r="W26" s="286"/>
      <c r="X26" s="286"/>
      <c r="Y26" s="286"/>
      <c r="Z26" s="286"/>
      <c r="AA26" s="286"/>
      <c r="AB26" s="289"/>
      <c r="AC26" s="286"/>
      <c r="AD26" s="286"/>
      <c r="AE26" s="286"/>
      <c r="AF26" s="286"/>
      <c r="AG26" s="286"/>
      <c r="AH26" s="286"/>
      <c r="AI26" s="286"/>
      <c r="AJ26" s="286"/>
      <c r="AK26" s="286"/>
      <c r="AL26" s="286"/>
      <c r="AM26" s="286"/>
      <c r="AN26" s="286"/>
      <c r="AO26" s="286"/>
      <c r="AP26" s="286"/>
      <c r="AQ26" s="290"/>
      <c r="AR26" s="291">
        <f t="shared" si="4"/>
        <v>0</v>
      </c>
    </row>
    <row r="27" spans="1:44" ht="12.75">
      <c r="A27" s="280">
        <f t="shared" si="5"/>
        <v>20</v>
      </c>
      <c r="B27" s="304"/>
      <c r="C27" s="305"/>
      <c r="D27" s="283"/>
      <c r="E27" s="284"/>
      <c r="F27" s="285">
        <f t="shared" si="2"/>
        <v>0</v>
      </c>
      <c r="G27" s="286">
        <f>SUM(J27:AA27)</f>
        <v>0</v>
      </c>
      <c r="H27" s="287">
        <f t="shared" si="6"/>
        <v>1000</v>
      </c>
      <c r="I27" s="288"/>
      <c r="J27" s="289"/>
      <c r="K27" s="286"/>
      <c r="L27" s="286"/>
      <c r="M27" s="286"/>
      <c r="N27" s="286"/>
      <c r="O27" s="286"/>
      <c r="P27" s="286"/>
      <c r="Q27" s="286"/>
      <c r="R27" s="286"/>
      <c r="S27" s="286"/>
      <c r="T27" s="286"/>
      <c r="U27" s="286"/>
      <c r="V27" s="286"/>
      <c r="W27" s="286"/>
      <c r="X27" s="286"/>
      <c r="Y27" s="286"/>
      <c r="Z27" s="286"/>
      <c r="AA27" s="286"/>
      <c r="AB27" s="289"/>
      <c r="AC27" s="286"/>
      <c r="AD27" s="286"/>
      <c r="AE27" s="286"/>
      <c r="AF27" s="286"/>
      <c r="AG27" s="286"/>
      <c r="AH27" s="286"/>
      <c r="AI27" s="286"/>
      <c r="AJ27" s="286"/>
      <c r="AK27" s="286"/>
      <c r="AL27" s="286"/>
      <c r="AM27" s="286"/>
      <c r="AN27" s="286"/>
      <c r="AO27" s="286"/>
      <c r="AP27" s="286"/>
      <c r="AQ27" s="290"/>
      <c r="AR27" s="291">
        <f t="shared" si="4"/>
        <v>0</v>
      </c>
    </row>
    <row r="28" spans="1:44" ht="12.75">
      <c r="A28" s="280">
        <f aca="true" t="shared" si="7" ref="A28:A47">+A27+1</f>
        <v>21</v>
      </c>
      <c r="B28" s="304"/>
      <c r="C28" s="305"/>
      <c r="D28" s="283"/>
      <c r="E28" s="284"/>
      <c r="F28" s="285">
        <f t="shared" si="2"/>
        <v>0</v>
      </c>
      <c r="G28" s="286">
        <f t="shared" si="3"/>
        <v>0</v>
      </c>
      <c r="H28" s="287">
        <f t="shared" si="6"/>
        <v>1000</v>
      </c>
      <c r="I28" s="288"/>
      <c r="J28" s="289"/>
      <c r="K28" s="286"/>
      <c r="L28" s="286"/>
      <c r="M28" s="286"/>
      <c r="N28" s="286"/>
      <c r="O28" s="286"/>
      <c r="P28" s="286"/>
      <c r="Q28" s="286"/>
      <c r="R28" s="286"/>
      <c r="S28" s="286"/>
      <c r="T28" s="286"/>
      <c r="U28" s="286"/>
      <c r="V28" s="286"/>
      <c r="W28" s="286"/>
      <c r="X28" s="286"/>
      <c r="Y28" s="286"/>
      <c r="Z28" s="286"/>
      <c r="AA28" s="286"/>
      <c r="AB28" s="289"/>
      <c r="AC28" s="286"/>
      <c r="AD28" s="286"/>
      <c r="AE28" s="286"/>
      <c r="AF28" s="286"/>
      <c r="AG28" s="286"/>
      <c r="AH28" s="286"/>
      <c r="AI28" s="286"/>
      <c r="AJ28" s="286"/>
      <c r="AK28" s="286"/>
      <c r="AL28" s="286"/>
      <c r="AM28" s="286"/>
      <c r="AN28" s="286"/>
      <c r="AO28" s="286"/>
      <c r="AP28" s="286"/>
      <c r="AQ28" s="290"/>
      <c r="AR28" s="291">
        <f t="shared" si="4"/>
        <v>0</v>
      </c>
    </row>
    <row r="29" spans="1:44" ht="12.75">
      <c r="A29" s="280">
        <f t="shared" si="7"/>
        <v>22</v>
      </c>
      <c r="B29" s="304"/>
      <c r="C29" s="305"/>
      <c r="D29" s="283"/>
      <c r="E29" s="284"/>
      <c r="F29" s="285">
        <f t="shared" si="2"/>
        <v>0</v>
      </c>
      <c r="G29" s="286">
        <f t="shared" si="3"/>
        <v>0</v>
      </c>
      <c r="H29" s="287">
        <f t="shared" si="6"/>
        <v>1000</v>
      </c>
      <c r="I29" s="288"/>
      <c r="J29" s="289"/>
      <c r="K29" s="286"/>
      <c r="L29" s="286"/>
      <c r="M29" s="286"/>
      <c r="N29" s="286"/>
      <c r="O29" s="286"/>
      <c r="P29" s="286"/>
      <c r="Q29" s="286"/>
      <c r="R29" s="286"/>
      <c r="S29" s="286"/>
      <c r="T29" s="286"/>
      <c r="U29" s="286"/>
      <c r="V29" s="286"/>
      <c r="W29" s="286"/>
      <c r="X29" s="286"/>
      <c r="Y29" s="286"/>
      <c r="Z29" s="286"/>
      <c r="AA29" s="286"/>
      <c r="AB29" s="289"/>
      <c r="AC29" s="286"/>
      <c r="AD29" s="286"/>
      <c r="AE29" s="286"/>
      <c r="AF29" s="286"/>
      <c r="AG29" s="286"/>
      <c r="AH29" s="286"/>
      <c r="AI29" s="286"/>
      <c r="AJ29" s="286"/>
      <c r="AK29" s="286"/>
      <c r="AL29" s="286"/>
      <c r="AM29" s="286"/>
      <c r="AN29" s="286"/>
      <c r="AO29" s="286"/>
      <c r="AP29" s="286"/>
      <c r="AQ29" s="290"/>
      <c r="AR29" s="291">
        <f t="shared" si="4"/>
        <v>0</v>
      </c>
    </row>
    <row r="30" spans="1:44" ht="12.75">
      <c r="A30" s="280">
        <f t="shared" si="7"/>
        <v>23</v>
      </c>
      <c r="B30" s="304"/>
      <c r="C30" s="305"/>
      <c r="D30" s="283"/>
      <c r="E30" s="284"/>
      <c r="F30" s="285">
        <f t="shared" si="2"/>
        <v>0</v>
      </c>
      <c r="G30" s="286">
        <f t="shared" si="3"/>
        <v>0</v>
      </c>
      <c r="H30" s="287">
        <f t="shared" si="6"/>
        <v>1000</v>
      </c>
      <c r="I30" s="288"/>
      <c r="J30" s="289"/>
      <c r="K30" s="286"/>
      <c r="L30" s="286"/>
      <c r="M30" s="286"/>
      <c r="N30" s="286"/>
      <c r="O30" s="286"/>
      <c r="P30" s="286"/>
      <c r="Q30" s="286"/>
      <c r="R30" s="286"/>
      <c r="S30" s="286"/>
      <c r="T30" s="286"/>
      <c r="U30" s="286"/>
      <c r="V30" s="286"/>
      <c r="W30" s="286"/>
      <c r="X30" s="286"/>
      <c r="Y30" s="286"/>
      <c r="Z30" s="286"/>
      <c r="AA30" s="286"/>
      <c r="AB30" s="289"/>
      <c r="AC30" s="286"/>
      <c r="AD30" s="286"/>
      <c r="AE30" s="286"/>
      <c r="AF30" s="286"/>
      <c r="AG30" s="286"/>
      <c r="AH30" s="286"/>
      <c r="AI30" s="286"/>
      <c r="AJ30" s="286"/>
      <c r="AK30" s="286"/>
      <c r="AL30" s="286"/>
      <c r="AM30" s="286"/>
      <c r="AN30" s="286"/>
      <c r="AO30" s="286"/>
      <c r="AP30" s="286"/>
      <c r="AQ30" s="290"/>
      <c r="AR30" s="291">
        <f t="shared" si="4"/>
        <v>0</v>
      </c>
    </row>
    <row r="31" spans="1:44" ht="12.75">
      <c r="A31" s="280">
        <f t="shared" si="7"/>
        <v>24</v>
      </c>
      <c r="B31" s="304"/>
      <c r="C31" s="305"/>
      <c r="D31" s="283"/>
      <c r="E31" s="284"/>
      <c r="F31" s="285">
        <f t="shared" si="2"/>
        <v>0</v>
      </c>
      <c r="G31" s="286">
        <f t="shared" si="3"/>
        <v>0</v>
      </c>
      <c r="H31" s="287">
        <f t="shared" si="6"/>
        <v>1000</v>
      </c>
      <c r="I31" s="288"/>
      <c r="J31" s="289"/>
      <c r="K31" s="286"/>
      <c r="L31" s="286"/>
      <c r="M31" s="286"/>
      <c r="N31" s="286"/>
      <c r="O31" s="286"/>
      <c r="P31" s="286"/>
      <c r="Q31" s="286"/>
      <c r="R31" s="286"/>
      <c r="S31" s="286"/>
      <c r="T31" s="286"/>
      <c r="U31" s="286"/>
      <c r="V31" s="286"/>
      <c r="W31" s="286"/>
      <c r="X31" s="286"/>
      <c r="Y31" s="286"/>
      <c r="Z31" s="286"/>
      <c r="AA31" s="286"/>
      <c r="AB31" s="289"/>
      <c r="AC31" s="286"/>
      <c r="AD31" s="286"/>
      <c r="AE31" s="286"/>
      <c r="AF31" s="286"/>
      <c r="AG31" s="286"/>
      <c r="AH31" s="286"/>
      <c r="AI31" s="286"/>
      <c r="AJ31" s="286"/>
      <c r="AK31" s="286"/>
      <c r="AL31" s="286"/>
      <c r="AM31" s="286"/>
      <c r="AN31" s="286"/>
      <c r="AO31" s="286"/>
      <c r="AP31" s="286"/>
      <c r="AQ31" s="290"/>
      <c r="AR31" s="291">
        <f t="shared" si="4"/>
        <v>0</v>
      </c>
    </row>
    <row r="32" spans="1:44" ht="12.75">
      <c r="A32" s="280">
        <f t="shared" si="7"/>
        <v>25</v>
      </c>
      <c r="B32" s="304"/>
      <c r="C32" s="305"/>
      <c r="D32" s="283"/>
      <c r="E32" s="284"/>
      <c r="F32" s="285">
        <f t="shared" si="2"/>
        <v>0</v>
      </c>
      <c r="G32" s="286">
        <f t="shared" si="3"/>
        <v>0</v>
      </c>
      <c r="H32" s="287">
        <f t="shared" si="6"/>
        <v>1000</v>
      </c>
      <c r="I32" s="288"/>
      <c r="J32" s="289"/>
      <c r="K32" s="286"/>
      <c r="L32" s="286"/>
      <c r="M32" s="286"/>
      <c r="N32" s="286"/>
      <c r="O32" s="286"/>
      <c r="P32" s="286"/>
      <c r="Q32" s="286"/>
      <c r="R32" s="286"/>
      <c r="S32" s="286"/>
      <c r="T32" s="286"/>
      <c r="U32" s="286"/>
      <c r="V32" s="286"/>
      <c r="W32" s="286"/>
      <c r="X32" s="286"/>
      <c r="Y32" s="286"/>
      <c r="Z32" s="286"/>
      <c r="AA32" s="286"/>
      <c r="AB32" s="289"/>
      <c r="AC32" s="286"/>
      <c r="AD32" s="286"/>
      <c r="AE32" s="286"/>
      <c r="AF32" s="286"/>
      <c r="AG32" s="286"/>
      <c r="AH32" s="286"/>
      <c r="AI32" s="286"/>
      <c r="AJ32" s="286"/>
      <c r="AK32" s="286"/>
      <c r="AL32" s="286"/>
      <c r="AM32" s="286"/>
      <c r="AN32" s="286"/>
      <c r="AO32" s="286"/>
      <c r="AP32" s="286"/>
      <c r="AQ32" s="290"/>
      <c r="AR32" s="291">
        <f t="shared" si="4"/>
        <v>0</v>
      </c>
    </row>
    <row r="33" spans="1:44" ht="12.75">
      <c r="A33" s="280">
        <f t="shared" si="7"/>
        <v>26</v>
      </c>
      <c r="B33" s="304"/>
      <c r="C33" s="305"/>
      <c r="D33" s="283"/>
      <c r="E33" s="284"/>
      <c r="F33" s="285">
        <f t="shared" si="2"/>
        <v>0</v>
      </c>
      <c r="G33" s="286">
        <f t="shared" si="3"/>
        <v>0</v>
      </c>
      <c r="H33" s="287">
        <f t="shared" si="6"/>
        <v>1000</v>
      </c>
      <c r="I33" s="288"/>
      <c r="J33" s="289"/>
      <c r="K33" s="286"/>
      <c r="L33" s="286"/>
      <c r="M33" s="286"/>
      <c r="N33" s="286"/>
      <c r="O33" s="286"/>
      <c r="P33" s="286"/>
      <c r="Q33" s="286"/>
      <c r="R33" s="286"/>
      <c r="S33" s="286"/>
      <c r="T33" s="286"/>
      <c r="U33" s="286"/>
      <c r="V33" s="286"/>
      <c r="W33" s="286"/>
      <c r="X33" s="286"/>
      <c r="Y33" s="286"/>
      <c r="Z33" s="286"/>
      <c r="AA33" s="286"/>
      <c r="AB33" s="289"/>
      <c r="AC33" s="286"/>
      <c r="AD33" s="286"/>
      <c r="AE33" s="286"/>
      <c r="AF33" s="286"/>
      <c r="AG33" s="286"/>
      <c r="AH33" s="286"/>
      <c r="AI33" s="286"/>
      <c r="AJ33" s="286"/>
      <c r="AK33" s="286"/>
      <c r="AL33" s="286"/>
      <c r="AM33" s="286"/>
      <c r="AN33" s="286"/>
      <c r="AO33" s="286"/>
      <c r="AP33" s="286"/>
      <c r="AQ33" s="290"/>
      <c r="AR33" s="291">
        <f t="shared" si="4"/>
        <v>0</v>
      </c>
    </row>
    <row r="34" spans="1:44" ht="12.75">
      <c r="A34" s="280">
        <f t="shared" si="7"/>
        <v>27</v>
      </c>
      <c r="B34" s="304"/>
      <c r="C34" s="305"/>
      <c r="D34" s="283"/>
      <c r="E34" s="284"/>
      <c r="F34" s="285">
        <f t="shared" si="2"/>
        <v>0</v>
      </c>
      <c r="G34" s="286">
        <f t="shared" si="3"/>
        <v>0</v>
      </c>
      <c r="H34" s="287">
        <f t="shared" si="6"/>
        <v>1000</v>
      </c>
      <c r="I34" s="288"/>
      <c r="J34" s="289"/>
      <c r="K34" s="286"/>
      <c r="L34" s="286"/>
      <c r="M34" s="286"/>
      <c r="N34" s="286"/>
      <c r="O34" s="286"/>
      <c r="P34" s="286"/>
      <c r="Q34" s="286"/>
      <c r="R34" s="286"/>
      <c r="S34" s="286"/>
      <c r="T34" s="286"/>
      <c r="U34" s="286"/>
      <c r="V34" s="286"/>
      <c r="W34" s="286"/>
      <c r="X34" s="286"/>
      <c r="Y34" s="286"/>
      <c r="Z34" s="286"/>
      <c r="AA34" s="286"/>
      <c r="AB34" s="289"/>
      <c r="AC34" s="286"/>
      <c r="AD34" s="286"/>
      <c r="AE34" s="286"/>
      <c r="AF34" s="286"/>
      <c r="AG34" s="286"/>
      <c r="AH34" s="286"/>
      <c r="AI34" s="286"/>
      <c r="AJ34" s="286"/>
      <c r="AK34" s="286"/>
      <c r="AL34" s="286"/>
      <c r="AM34" s="286"/>
      <c r="AN34" s="286"/>
      <c r="AO34" s="286"/>
      <c r="AP34" s="286"/>
      <c r="AQ34" s="290"/>
      <c r="AR34" s="291">
        <f t="shared" si="4"/>
        <v>0</v>
      </c>
    </row>
    <row r="35" spans="1:44" ht="12.75">
      <c r="A35" s="280">
        <f t="shared" si="7"/>
        <v>28</v>
      </c>
      <c r="B35" s="304"/>
      <c r="C35" s="305"/>
      <c r="D35" s="283"/>
      <c r="E35" s="284"/>
      <c r="F35" s="285">
        <f t="shared" si="2"/>
        <v>0</v>
      </c>
      <c r="G35" s="286">
        <f t="shared" si="3"/>
        <v>0</v>
      </c>
      <c r="H35" s="287">
        <f t="shared" si="6"/>
        <v>1000</v>
      </c>
      <c r="I35" s="288"/>
      <c r="J35" s="289"/>
      <c r="K35" s="286"/>
      <c r="L35" s="286"/>
      <c r="M35" s="286"/>
      <c r="N35" s="286"/>
      <c r="O35" s="286"/>
      <c r="P35" s="286"/>
      <c r="Q35" s="286"/>
      <c r="R35" s="286"/>
      <c r="S35" s="286"/>
      <c r="T35" s="286"/>
      <c r="U35" s="286"/>
      <c r="V35" s="286"/>
      <c r="W35" s="286"/>
      <c r="X35" s="286"/>
      <c r="Y35" s="286"/>
      <c r="Z35" s="286"/>
      <c r="AA35" s="286"/>
      <c r="AB35" s="289"/>
      <c r="AC35" s="286"/>
      <c r="AD35" s="286"/>
      <c r="AE35" s="286"/>
      <c r="AF35" s="286"/>
      <c r="AG35" s="286"/>
      <c r="AH35" s="286"/>
      <c r="AI35" s="286"/>
      <c r="AJ35" s="286"/>
      <c r="AK35" s="286"/>
      <c r="AL35" s="286"/>
      <c r="AM35" s="286"/>
      <c r="AN35" s="286"/>
      <c r="AO35" s="286"/>
      <c r="AP35" s="286"/>
      <c r="AQ35" s="290"/>
      <c r="AR35" s="291">
        <f t="shared" si="4"/>
        <v>0</v>
      </c>
    </row>
    <row r="36" spans="1:44" ht="12.75">
      <c r="A36" s="280">
        <f t="shared" si="7"/>
        <v>29</v>
      </c>
      <c r="B36" s="304"/>
      <c r="C36" s="305"/>
      <c r="D36" s="283"/>
      <c r="E36" s="284"/>
      <c r="F36" s="285">
        <f t="shared" si="2"/>
        <v>0</v>
      </c>
      <c r="G36" s="286">
        <f t="shared" si="3"/>
        <v>0</v>
      </c>
      <c r="H36" s="287">
        <f t="shared" si="6"/>
        <v>1000</v>
      </c>
      <c r="I36" s="288"/>
      <c r="J36" s="289"/>
      <c r="K36" s="286"/>
      <c r="L36" s="286"/>
      <c r="M36" s="286"/>
      <c r="N36" s="286"/>
      <c r="O36" s="286"/>
      <c r="P36" s="286"/>
      <c r="Q36" s="286"/>
      <c r="R36" s="286"/>
      <c r="S36" s="286"/>
      <c r="T36" s="286"/>
      <c r="U36" s="286"/>
      <c r="V36" s="286"/>
      <c r="W36" s="286"/>
      <c r="X36" s="286"/>
      <c r="Y36" s="286"/>
      <c r="Z36" s="286"/>
      <c r="AA36" s="286"/>
      <c r="AB36" s="289"/>
      <c r="AC36" s="286"/>
      <c r="AD36" s="286"/>
      <c r="AE36" s="286"/>
      <c r="AF36" s="286"/>
      <c r="AG36" s="286"/>
      <c r="AH36" s="286"/>
      <c r="AI36" s="286"/>
      <c r="AJ36" s="286"/>
      <c r="AK36" s="286"/>
      <c r="AL36" s="286"/>
      <c r="AM36" s="286"/>
      <c r="AN36" s="286"/>
      <c r="AO36" s="286"/>
      <c r="AP36" s="286"/>
      <c r="AQ36" s="290"/>
      <c r="AR36" s="291">
        <f t="shared" si="4"/>
        <v>0</v>
      </c>
    </row>
    <row r="37" spans="1:44" ht="12.75">
      <c r="A37" s="280">
        <f t="shared" si="7"/>
        <v>30</v>
      </c>
      <c r="B37" s="304"/>
      <c r="C37" s="305"/>
      <c r="D37" s="283"/>
      <c r="E37" s="284"/>
      <c r="F37" s="285">
        <f t="shared" si="2"/>
        <v>0</v>
      </c>
      <c r="G37" s="286">
        <f t="shared" si="3"/>
        <v>0</v>
      </c>
      <c r="H37" s="287">
        <f t="shared" si="6"/>
        <v>1000</v>
      </c>
      <c r="I37" s="288"/>
      <c r="J37" s="289"/>
      <c r="K37" s="286"/>
      <c r="L37" s="286"/>
      <c r="M37" s="286"/>
      <c r="N37" s="286"/>
      <c r="O37" s="286"/>
      <c r="P37" s="286"/>
      <c r="Q37" s="286"/>
      <c r="R37" s="286"/>
      <c r="S37" s="286"/>
      <c r="T37" s="286"/>
      <c r="U37" s="286"/>
      <c r="V37" s="286"/>
      <c r="W37" s="286"/>
      <c r="X37" s="286"/>
      <c r="Y37" s="286"/>
      <c r="Z37" s="286"/>
      <c r="AA37" s="286"/>
      <c r="AB37" s="289"/>
      <c r="AC37" s="286"/>
      <c r="AD37" s="286"/>
      <c r="AE37" s="286"/>
      <c r="AF37" s="286"/>
      <c r="AG37" s="286"/>
      <c r="AH37" s="286"/>
      <c r="AI37" s="286"/>
      <c r="AJ37" s="286"/>
      <c r="AK37" s="286"/>
      <c r="AL37" s="286"/>
      <c r="AM37" s="286"/>
      <c r="AN37" s="286"/>
      <c r="AO37" s="286"/>
      <c r="AP37" s="286"/>
      <c r="AQ37" s="290"/>
      <c r="AR37" s="291">
        <f t="shared" si="4"/>
        <v>0</v>
      </c>
    </row>
    <row r="38" spans="1:44" ht="12.75">
      <c r="A38" s="280">
        <f t="shared" si="7"/>
        <v>31</v>
      </c>
      <c r="B38" s="304"/>
      <c r="C38" s="305"/>
      <c r="D38" s="283"/>
      <c r="E38" s="284"/>
      <c r="F38" s="285">
        <f t="shared" si="2"/>
        <v>0</v>
      </c>
      <c r="G38" s="286">
        <f t="shared" si="3"/>
        <v>0</v>
      </c>
      <c r="H38" s="287">
        <f t="shared" si="6"/>
        <v>1000</v>
      </c>
      <c r="I38" s="288"/>
      <c r="J38" s="289"/>
      <c r="K38" s="286"/>
      <c r="L38" s="286"/>
      <c r="M38" s="286"/>
      <c r="N38" s="286"/>
      <c r="O38" s="286"/>
      <c r="P38" s="286"/>
      <c r="Q38" s="286"/>
      <c r="R38" s="286"/>
      <c r="S38" s="286"/>
      <c r="T38" s="286"/>
      <c r="U38" s="286"/>
      <c r="V38" s="286"/>
      <c r="W38" s="286"/>
      <c r="X38" s="286"/>
      <c r="Y38" s="286"/>
      <c r="Z38" s="286"/>
      <c r="AA38" s="286"/>
      <c r="AB38" s="289"/>
      <c r="AC38" s="286"/>
      <c r="AD38" s="286"/>
      <c r="AE38" s="286"/>
      <c r="AF38" s="286"/>
      <c r="AG38" s="286"/>
      <c r="AH38" s="286"/>
      <c r="AI38" s="286"/>
      <c r="AJ38" s="286"/>
      <c r="AK38" s="286"/>
      <c r="AL38" s="286"/>
      <c r="AM38" s="286"/>
      <c r="AN38" s="286"/>
      <c r="AO38" s="286"/>
      <c r="AP38" s="286"/>
      <c r="AQ38" s="290"/>
      <c r="AR38" s="291">
        <f t="shared" si="4"/>
        <v>0</v>
      </c>
    </row>
    <row r="39" spans="1:44" ht="12.75">
      <c r="A39" s="280">
        <f t="shared" si="7"/>
        <v>32</v>
      </c>
      <c r="B39" s="304"/>
      <c r="C39" s="305"/>
      <c r="D39" s="283"/>
      <c r="E39" s="284"/>
      <c r="F39" s="285">
        <f t="shared" si="2"/>
        <v>0</v>
      </c>
      <c r="G39" s="286">
        <f t="shared" si="3"/>
        <v>0</v>
      </c>
      <c r="H39" s="287">
        <f t="shared" si="6"/>
        <v>1000</v>
      </c>
      <c r="I39" s="288"/>
      <c r="J39" s="289"/>
      <c r="K39" s="286"/>
      <c r="L39" s="286"/>
      <c r="M39" s="286"/>
      <c r="N39" s="286"/>
      <c r="O39" s="286"/>
      <c r="P39" s="286"/>
      <c r="Q39" s="286"/>
      <c r="R39" s="286"/>
      <c r="S39" s="286"/>
      <c r="T39" s="286"/>
      <c r="U39" s="286"/>
      <c r="V39" s="286"/>
      <c r="W39" s="286"/>
      <c r="X39" s="286"/>
      <c r="Y39" s="286"/>
      <c r="Z39" s="286"/>
      <c r="AA39" s="286"/>
      <c r="AB39" s="289"/>
      <c r="AC39" s="286"/>
      <c r="AD39" s="286"/>
      <c r="AE39" s="286"/>
      <c r="AF39" s="286"/>
      <c r="AG39" s="286"/>
      <c r="AH39" s="286"/>
      <c r="AI39" s="286"/>
      <c r="AJ39" s="286"/>
      <c r="AK39" s="286"/>
      <c r="AL39" s="286"/>
      <c r="AM39" s="286"/>
      <c r="AN39" s="286"/>
      <c r="AO39" s="286"/>
      <c r="AP39" s="286"/>
      <c r="AQ39" s="290"/>
      <c r="AR39" s="291">
        <f t="shared" si="4"/>
        <v>0</v>
      </c>
    </row>
    <row r="40" spans="1:44" ht="12.75">
      <c r="A40" s="280">
        <f t="shared" si="7"/>
        <v>33</v>
      </c>
      <c r="B40" s="304"/>
      <c r="C40" s="305"/>
      <c r="D40" s="283"/>
      <c r="E40" s="284"/>
      <c r="F40" s="285">
        <f t="shared" si="2"/>
        <v>0</v>
      </c>
      <c r="G40" s="286">
        <f t="shared" si="3"/>
        <v>0</v>
      </c>
      <c r="H40" s="287">
        <f t="shared" si="6"/>
        <v>1000</v>
      </c>
      <c r="I40" s="288"/>
      <c r="J40" s="289"/>
      <c r="K40" s="286"/>
      <c r="L40" s="286"/>
      <c r="M40" s="286"/>
      <c r="N40" s="286"/>
      <c r="O40" s="286"/>
      <c r="P40" s="286"/>
      <c r="Q40" s="286"/>
      <c r="R40" s="286"/>
      <c r="S40" s="286"/>
      <c r="T40" s="286"/>
      <c r="U40" s="286"/>
      <c r="V40" s="286"/>
      <c r="W40" s="286"/>
      <c r="X40" s="286"/>
      <c r="Y40" s="286"/>
      <c r="Z40" s="286"/>
      <c r="AA40" s="286"/>
      <c r="AB40" s="289"/>
      <c r="AC40" s="286"/>
      <c r="AD40" s="286"/>
      <c r="AE40" s="286"/>
      <c r="AF40" s="286"/>
      <c r="AG40" s="286"/>
      <c r="AH40" s="286"/>
      <c r="AI40" s="286"/>
      <c r="AJ40" s="286"/>
      <c r="AK40" s="286"/>
      <c r="AL40" s="286"/>
      <c r="AM40" s="286"/>
      <c r="AN40" s="286"/>
      <c r="AO40" s="286"/>
      <c r="AP40" s="286"/>
      <c r="AQ40" s="290"/>
      <c r="AR40" s="291">
        <f t="shared" si="4"/>
        <v>0</v>
      </c>
    </row>
    <row r="41" spans="1:44" ht="12.75">
      <c r="A41" s="280">
        <f t="shared" si="7"/>
        <v>34</v>
      </c>
      <c r="B41" s="304"/>
      <c r="C41" s="305"/>
      <c r="D41" s="283"/>
      <c r="E41" s="284"/>
      <c r="F41" s="285">
        <f t="shared" si="2"/>
        <v>0</v>
      </c>
      <c r="G41" s="286">
        <f t="shared" si="3"/>
        <v>0</v>
      </c>
      <c r="H41" s="287">
        <f t="shared" si="6"/>
        <v>1000</v>
      </c>
      <c r="I41" s="288"/>
      <c r="J41" s="289"/>
      <c r="K41" s="286"/>
      <c r="L41" s="286"/>
      <c r="M41" s="286"/>
      <c r="N41" s="286"/>
      <c r="O41" s="286"/>
      <c r="P41" s="286"/>
      <c r="Q41" s="286"/>
      <c r="R41" s="286"/>
      <c r="S41" s="286"/>
      <c r="T41" s="286"/>
      <c r="U41" s="286"/>
      <c r="V41" s="286"/>
      <c r="W41" s="286"/>
      <c r="X41" s="286"/>
      <c r="Y41" s="286"/>
      <c r="Z41" s="286"/>
      <c r="AA41" s="286"/>
      <c r="AB41" s="289"/>
      <c r="AC41" s="286"/>
      <c r="AD41" s="286"/>
      <c r="AE41" s="286"/>
      <c r="AF41" s="286"/>
      <c r="AG41" s="286"/>
      <c r="AH41" s="286"/>
      <c r="AI41" s="286"/>
      <c r="AJ41" s="286"/>
      <c r="AK41" s="286"/>
      <c r="AL41" s="286"/>
      <c r="AM41" s="286"/>
      <c r="AN41" s="286"/>
      <c r="AO41" s="286"/>
      <c r="AP41" s="286"/>
      <c r="AQ41" s="290"/>
      <c r="AR41" s="291">
        <f t="shared" si="4"/>
        <v>0</v>
      </c>
    </row>
    <row r="42" spans="1:44" ht="12.75">
      <c r="A42" s="280">
        <f t="shared" si="7"/>
        <v>35</v>
      </c>
      <c r="B42" s="304"/>
      <c r="C42" s="305"/>
      <c r="D42" s="283"/>
      <c r="E42" s="284"/>
      <c r="F42" s="285">
        <f t="shared" si="2"/>
        <v>0</v>
      </c>
      <c r="G42" s="286">
        <f t="shared" si="3"/>
        <v>0</v>
      </c>
      <c r="H42" s="287">
        <f t="shared" si="6"/>
        <v>1000</v>
      </c>
      <c r="I42" s="288"/>
      <c r="J42" s="289"/>
      <c r="K42" s="286"/>
      <c r="L42" s="286"/>
      <c r="M42" s="286"/>
      <c r="N42" s="286"/>
      <c r="O42" s="286"/>
      <c r="P42" s="286"/>
      <c r="Q42" s="286"/>
      <c r="R42" s="286"/>
      <c r="S42" s="286"/>
      <c r="T42" s="286"/>
      <c r="U42" s="286"/>
      <c r="V42" s="286"/>
      <c r="W42" s="286"/>
      <c r="X42" s="286"/>
      <c r="Y42" s="286"/>
      <c r="Z42" s="286"/>
      <c r="AA42" s="286"/>
      <c r="AB42" s="289"/>
      <c r="AC42" s="286"/>
      <c r="AD42" s="286"/>
      <c r="AE42" s="286"/>
      <c r="AF42" s="286"/>
      <c r="AG42" s="286"/>
      <c r="AH42" s="286"/>
      <c r="AI42" s="286"/>
      <c r="AJ42" s="286"/>
      <c r="AK42" s="286"/>
      <c r="AL42" s="286"/>
      <c r="AM42" s="286"/>
      <c r="AN42" s="286"/>
      <c r="AO42" s="286"/>
      <c r="AP42" s="286"/>
      <c r="AQ42" s="290"/>
      <c r="AR42" s="291">
        <f t="shared" si="4"/>
        <v>0</v>
      </c>
    </row>
    <row r="43" spans="1:44" ht="12.75">
      <c r="A43" s="280">
        <f t="shared" si="7"/>
        <v>36</v>
      </c>
      <c r="B43" s="304"/>
      <c r="C43" s="305"/>
      <c r="D43" s="283"/>
      <c r="E43" s="284"/>
      <c r="F43" s="285">
        <f t="shared" si="2"/>
        <v>0</v>
      </c>
      <c r="G43" s="286">
        <f t="shared" si="3"/>
        <v>0</v>
      </c>
      <c r="H43" s="287">
        <f t="shared" si="6"/>
        <v>1000</v>
      </c>
      <c r="I43" s="288"/>
      <c r="J43" s="289"/>
      <c r="K43" s="286"/>
      <c r="L43" s="286"/>
      <c r="M43" s="286"/>
      <c r="N43" s="286"/>
      <c r="O43" s="286"/>
      <c r="P43" s="286"/>
      <c r="Q43" s="286"/>
      <c r="R43" s="286"/>
      <c r="S43" s="286"/>
      <c r="T43" s="286"/>
      <c r="U43" s="286"/>
      <c r="V43" s="286"/>
      <c r="W43" s="286"/>
      <c r="X43" s="286"/>
      <c r="Y43" s="286"/>
      <c r="Z43" s="286"/>
      <c r="AA43" s="286"/>
      <c r="AB43" s="289"/>
      <c r="AC43" s="286"/>
      <c r="AD43" s="286"/>
      <c r="AE43" s="286"/>
      <c r="AF43" s="286"/>
      <c r="AG43" s="286"/>
      <c r="AH43" s="286"/>
      <c r="AI43" s="286"/>
      <c r="AJ43" s="286"/>
      <c r="AK43" s="286"/>
      <c r="AL43" s="286"/>
      <c r="AM43" s="286"/>
      <c r="AN43" s="286"/>
      <c r="AO43" s="286"/>
      <c r="AP43" s="286"/>
      <c r="AQ43" s="290"/>
      <c r="AR43" s="291">
        <f t="shared" si="4"/>
        <v>0</v>
      </c>
    </row>
    <row r="44" spans="1:44" ht="12.75">
      <c r="A44" s="280">
        <f t="shared" si="7"/>
        <v>37</v>
      </c>
      <c r="B44" s="304"/>
      <c r="C44" s="305"/>
      <c r="D44" s="283"/>
      <c r="E44" s="284"/>
      <c r="F44" s="285">
        <f t="shared" si="2"/>
        <v>0</v>
      </c>
      <c r="G44" s="286">
        <f t="shared" si="3"/>
        <v>0</v>
      </c>
      <c r="H44" s="287">
        <f t="shared" si="6"/>
        <v>1000</v>
      </c>
      <c r="I44" s="288"/>
      <c r="J44" s="289"/>
      <c r="K44" s="286"/>
      <c r="L44" s="286"/>
      <c r="M44" s="286"/>
      <c r="N44" s="286"/>
      <c r="O44" s="286"/>
      <c r="P44" s="286"/>
      <c r="Q44" s="286"/>
      <c r="R44" s="286"/>
      <c r="S44" s="286"/>
      <c r="T44" s="286"/>
      <c r="U44" s="286"/>
      <c r="V44" s="286"/>
      <c r="W44" s="286"/>
      <c r="X44" s="286"/>
      <c r="Y44" s="286"/>
      <c r="Z44" s="286"/>
      <c r="AA44" s="286"/>
      <c r="AB44" s="289"/>
      <c r="AC44" s="286"/>
      <c r="AD44" s="286"/>
      <c r="AE44" s="286"/>
      <c r="AF44" s="286"/>
      <c r="AG44" s="286"/>
      <c r="AH44" s="286"/>
      <c r="AI44" s="286"/>
      <c r="AJ44" s="286"/>
      <c r="AK44" s="286"/>
      <c r="AL44" s="286"/>
      <c r="AM44" s="286"/>
      <c r="AN44" s="286"/>
      <c r="AO44" s="286"/>
      <c r="AP44" s="286"/>
      <c r="AQ44" s="290"/>
      <c r="AR44" s="291">
        <f t="shared" si="4"/>
        <v>0</v>
      </c>
    </row>
    <row r="45" spans="1:44" ht="12.75">
      <c r="A45" s="280">
        <f t="shared" si="7"/>
        <v>38</v>
      </c>
      <c r="B45" s="304"/>
      <c r="C45" s="305"/>
      <c r="D45" s="283"/>
      <c r="E45" s="284"/>
      <c r="F45" s="285">
        <f t="shared" si="2"/>
        <v>0</v>
      </c>
      <c r="G45" s="286">
        <f t="shared" si="3"/>
        <v>0</v>
      </c>
      <c r="H45" s="287">
        <f t="shared" si="6"/>
        <v>1000</v>
      </c>
      <c r="I45" s="288"/>
      <c r="J45" s="289"/>
      <c r="K45" s="286"/>
      <c r="L45" s="286"/>
      <c r="M45" s="286"/>
      <c r="N45" s="286"/>
      <c r="O45" s="286"/>
      <c r="P45" s="286"/>
      <c r="Q45" s="286"/>
      <c r="R45" s="286"/>
      <c r="S45" s="286"/>
      <c r="T45" s="286"/>
      <c r="U45" s="286"/>
      <c r="V45" s="286"/>
      <c r="W45" s="286"/>
      <c r="X45" s="286"/>
      <c r="Y45" s="286"/>
      <c r="Z45" s="286"/>
      <c r="AA45" s="286"/>
      <c r="AB45" s="289"/>
      <c r="AC45" s="286"/>
      <c r="AD45" s="286"/>
      <c r="AE45" s="286"/>
      <c r="AF45" s="286"/>
      <c r="AG45" s="286"/>
      <c r="AH45" s="286"/>
      <c r="AI45" s="286"/>
      <c r="AJ45" s="286"/>
      <c r="AK45" s="286"/>
      <c r="AL45" s="286"/>
      <c r="AM45" s="286"/>
      <c r="AN45" s="286"/>
      <c r="AO45" s="286"/>
      <c r="AP45" s="286"/>
      <c r="AQ45" s="290"/>
      <c r="AR45" s="291">
        <f t="shared" si="4"/>
        <v>0</v>
      </c>
    </row>
    <row r="46" spans="1:44" ht="12.75">
      <c r="A46" s="280">
        <f t="shared" si="7"/>
        <v>39</v>
      </c>
      <c r="B46" s="304"/>
      <c r="C46" s="305"/>
      <c r="D46" s="283"/>
      <c r="E46" s="284"/>
      <c r="F46" s="285">
        <f t="shared" si="2"/>
        <v>0</v>
      </c>
      <c r="G46" s="286">
        <f t="shared" si="3"/>
        <v>0</v>
      </c>
      <c r="H46" s="287">
        <f t="shared" si="6"/>
        <v>1000</v>
      </c>
      <c r="I46" s="288"/>
      <c r="J46" s="289"/>
      <c r="K46" s="286"/>
      <c r="L46" s="286"/>
      <c r="M46" s="286"/>
      <c r="N46" s="286"/>
      <c r="O46" s="286"/>
      <c r="P46" s="286"/>
      <c r="Q46" s="286"/>
      <c r="R46" s="286"/>
      <c r="S46" s="286"/>
      <c r="T46" s="286"/>
      <c r="U46" s="286"/>
      <c r="V46" s="286"/>
      <c r="W46" s="286"/>
      <c r="X46" s="286"/>
      <c r="Y46" s="286"/>
      <c r="Z46" s="286"/>
      <c r="AA46" s="286"/>
      <c r="AB46" s="289"/>
      <c r="AC46" s="286"/>
      <c r="AD46" s="286"/>
      <c r="AE46" s="286"/>
      <c r="AF46" s="286"/>
      <c r="AG46" s="286"/>
      <c r="AH46" s="286"/>
      <c r="AI46" s="286"/>
      <c r="AJ46" s="286"/>
      <c r="AK46" s="286"/>
      <c r="AL46" s="286"/>
      <c r="AM46" s="286"/>
      <c r="AN46" s="286"/>
      <c r="AO46" s="286"/>
      <c r="AP46" s="286"/>
      <c r="AQ46" s="290"/>
      <c r="AR46" s="291">
        <f t="shared" si="4"/>
        <v>0</v>
      </c>
    </row>
    <row r="47" spans="1:44" ht="12.75">
      <c r="A47" s="280">
        <f t="shared" si="7"/>
        <v>40</v>
      </c>
      <c r="B47" s="304"/>
      <c r="C47" s="305"/>
      <c r="D47" s="283"/>
      <c r="E47" s="284"/>
      <c r="F47" s="285">
        <f t="shared" si="2"/>
        <v>0</v>
      </c>
      <c r="G47" s="286">
        <f t="shared" si="3"/>
        <v>0</v>
      </c>
      <c r="H47" s="287">
        <f t="shared" si="6"/>
        <v>1000</v>
      </c>
      <c r="I47" s="288"/>
      <c r="J47" s="289"/>
      <c r="K47" s="286"/>
      <c r="L47" s="286"/>
      <c r="M47" s="286"/>
      <c r="N47" s="286"/>
      <c r="O47" s="286"/>
      <c r="P47" s="286"/>
      <c r="Q47" s="286"/>
      <c r="R47" s="286"/>
      <c r="S47" s="286"/>
      <c r="T47" s="286"/>
      <c r="U47" s="286"/>
      <c r="V47" s="286"/>
      <c r="W47" s="286"/>
      <c r="X47" s="286"/>
      <c r="Y47" s="286"/>
      <c r="Z47" s="286"/>
      <c r="AA47" s="286"/>
      <c r="AB47" s="289"/>
      <c r="AC47" s="286"/>
      <c r="AD47" s="286"/>
      <c r="AE47" s="286"/>
      <c r="AF47" s="286"/>
      <c r="AG47" s="286"/>
      <c r="AH47" s="286"/>
      <c r="AI47" s="286"/>
      <c r="AJ47" s="286"/>
      <c r="AK47" s="286"/>
      <c r="AL47" s="286"/>
      <c r="AM47" s="286"/>
      <c r="AN47" s="286"/>
      <c r="AO47" s="286"/>
      <c r="AP47" s="286"/>
      <c r="AQ47" s="290"/>
      <c r="AR47" s="291">
        <f t="shared" si="4"/>
        <v>0</v>
      </c>
    </row>
    <row r="48" spans="1:44" ht="12.75">
      <c r="A48" s="280">
        <f>+A47+1</f>
        <v>41</v>
      </c>
      <c r="B48" s="304"/>
      <c r="C48" s="305"/>
      <c r="D48" s="283"/>
      <c r="E48" s="284"/>
      <c r="F48" s="285">
        <f t="shared" si="2"/>
        <v>0</v>
      </c>
      <c r="G48" s="286">
        <f t="shared" si="3"/>
        <v>0</v>
      </c>
      <c r="H48" s="287">
        <f t="shared" si="6"/>
        <v>1000</v>
      </c>
      <c r="I48" s="288"/>
      <c r="J48" s="289"/>
      <c r="K48" s="286"/>
      <c r="L48" s="286"/>
      <c r="M48" s="286"/>
      <c r="N48" s="286"/>
      <c r="O48" s="286"/>
      <c r="P48" s="286"/>
      <c r="Q48" s="286"/>
      <c r="R48" s="286"/>
      <c r="S48" s="286"/>
      <c r="T48" s="286"/>
      <c r="U48" s="286"/>
      <c r="V48" s="286"/>
      <c r="W48" s="286"/>
      <c r="X48" s="286"/>
      <c r="Y48" s="286"/>
      <c r="Z48" s="286"/>
      <c r="AA48" s="286"/>
      <c r="AB48" s="289"/>
      <c r="AC48" s="286"/>
      <c r="AD48" s="286"/>
      <c r="AE48" s="286"/>
      <c r="AF48" s="286"/>
      <c r="AG48" s="286"/>
      <c r="AH48" s="286"/>
      <c r="AI48" s="286"/>
      <c r="AJ48" s="286"/>
      <c r="AK48" s="286"/>
      <c r="AL48" s="286"/>
      <c r="AM48" s="286"/>
      <c r="AN48" s="286"/>
      <c r="AO48" s="286"/>
      <c r="AP48" s="286"/>
      <c r="AQ48" s="290"/>
      <c r="AR48" s="291">
        <f t="shared" si="4"/>
        <v>0</v>
      </c>
    </row>
    <row r="49" spans="1:44" ht="12.75">
      <c r="A49" s="280">
        <f>+A48+1</f>
        <v>42</v>
      </c>
      <c r="B49" s="304"/>
      <c r="C49" s="305"/>
      <c r="D49" s="283"/>
      <c r="E49" s="284"/>
      <c r="F49" s="285">
        <f t="shared" si="2"/>
        <v>0</v>
      </c>
      <c r="G49" s="286">
        <f t="shared" si="3"/>
        <v>0</v>
      </c>
      <c r="H49" s="287">
        <f t="shared" si="6"/>
        <v>1000</v>
      </c>
      <c r="I49" s="288"/>
      <c r="J49" s="289"/>
      <c r="K49" s="286"/>
      <c r="L49" s="286"/>
      <c r="M49" s="286"/>
      <c r="N49" s="286"/>
      <c r="O49" s="286"/>
      <c r="P49" s="286"/>
      <c r="Q49" s="286"/>
      <c r="R49" s="286"/>
      <c r="S49" s="286"/>
      <c r="T49" s="286"/>
      <c r="U49" s="286"/>
      <c r="V49" s="286"/>
      <c r="W49" s="286"/>
      <c r="X49" s="286"/>
      <c r="Y49" s="286"/>
      <c r="Z49" s="286"/>
      <c r="AA49" s="286"/>
      <c r="AB49" s="289"/>
      <c r="AC49" s="286"/>
      <c r="AD49" s="286"/>
      <c r="AE49" s="286"/>
      <c r="AF49" s="286"/>
      <c r="AG49" s="286"/>
      <c r="AH49" s="286"/>
      <c r="AI49" s="286"/>
      <c r="AJ49" s="286"/>
      <c r="AK49" s="286"/>
      <c r="AL49" s="286"/>
      <c r="AM49" s="286"/>
      <c r="AN49" s="286"/>
      <c r="AO49" s="286"/>
      <c r="AP49" s="286"/>
      <c r="AQ49" s="290"/>
      <c r="AR49" s="291">
        <f t="shared" si="4"/>
        <v>0</v>
      </c>
    </row>
    <row r="50" spans="1:44" ht="12.75">
      <c r="A50" s="280">
        <f>+A49+1</f>
        <v>43</v>
      </c>
      <c r="B50" s="304"/>
      <c r="C50" s="305"/>
      <c r="D50" s="283"/>
      <c r="E50" s="284"/>
      <c r="F50" s="285">
        <f>SUM(AB50:AQ50)</f>
        <v>0</v>
      </c>
      <c r="G50" s="286">
        <f>SUM(J50:AA50)</f>
        <v>0</v>
      </c>
      <c r="H50" s="287">
        <f t="shared" si="6"/>
        <v>1000</v>
      </c>
      <c r="I50" s="288"/>
      <c r="J50" s="289"/>
      <c r="K50" s="286"/>
      <c r="L50" s="286"/>
      <c r="M50" s="286"/>
      <c r="N50" s="286"/>
      <c r="O50" s="286"/>
      <c r="P50" s="286"/>
      <c r="Q50" s="286"/>
      <c r="R50" s="286"/>
      <c r="S50" s="286"/>
      <c r="T50" s="286"/>
      <c r="U50" s="286"/>
      <c r="V50" s="286"/>
      <c r="W50" s="286"/>
      <c r="X50" s="286"/>
      <c r="Y50" s="286"/>
      <c r="Z50" s="286"/>
      <c r="AA50" s="286"/>
      <c r="AB50" s="289"/>
      <c r="AC50" s="286"/>
      <c r="AD50" s="286"/>
      <c r="AE50" s="286"/>
      <c r="AF50" s="286"/>
      <c r="AG50" s="286"/>
      <c r="AH50" s="286"/>
      <c r="AI50" s="286"/>
      <c r="AJ50" s="286"/>
      <c r="AK50" s="286"/>
      <c r="AL50" s="286"/>
      <c r="AM50" s="286"/>
      <c r="AN50" s="286"/>
      <c r="AO50" s="286"/>
      <c r="AP50" s="286"/>
      <c r="AQ50" s="290"/>
      <c r="AR50" s="291">
        <f t="shared" si="4"/>
        <v>0</v>
      </c>
    </row>
    <row r="51" spans="1:44" ht="12.75">
      <c r="A51" s="280">
        <f>+A50+1</f>
        <v>44</v>
      </c>
      <c r="B51" s="304"/>
      <c r="C51" s="305"/>
      <c r="D51" s="283"/>
      <c r="E51" s="284"/>
      <c r="F51" s="285">
        <f t="shared" si="2"/>
        <v>0</v>
      </c>
      <c r="G51" s="286">
        <f t="shared" si="3"/>
        <v>0</v>
      </c>
      <c r="H51" s="287">
        <f t="shared" si="6"/>
        <v>1000</v>
      </c>
      <c r="I51" s="288"/>
      <c r="J51" s="289"/>
      <c r="K51" s="286"/>
      <c r="L51" s="286"/>
      <c r="M51" s="286"/>
      <c r="N51" s="286"/>
      <c r="O51" s="286"/>
      <c r="P51" s="286"/>
      <c r="Q51" s="286"/>
      <c r="R51" s="286"/>
      <c r="S51" s="286"/>
      <c r="T51" s="286"/>
      <c r="U51" s="286"/>
      <c r="V51" s="286"/>
      <c r="W51" s="286"/>
      <c r="X51" s="286"/>
      <c r="Y51" s="286"/>
      <c r="Z51" s="286"/>
      <c r="AA51" s="286"/>
      <c r="AB51" s="289"/>
      <c r="AC51" s="286"/>
      <c r="AD51" s="286"/>
      <c r="AE51" s="286"/>
      <c r="AF51" s="286"/>
      <c r="AG51" s="286"/>
      <c r="AH51" s="286"/>
      <c r="AI51" s="286"/>
      <c r="AJ51" s="286"/>
      <c r="AK51" s="286"/>
      <c r="AL51" s="286"/>
      <c r="AM51" s="286"/>
      <c r="AN51" s="286"/>
      <c r="AO51" s="286"/>
      <c r="AP51" s="286"/>
      <c r="AQ51" s="290"/>
      <c r="AR51" s="291">
        <f t="shared" si="4"/>
        <v>0</v>
      </c>
    </row>
    <row r="52" spans="1:44" ht="12.75">
      <c r="A52" s="306">
        <f>+A51+1</f>
        <v>45</v>
      </c>
      <c r="B52" s="307"/>
      <c r="C52" s="308"/>
      <c r="D52" s="309"/>
      <c r="E52" s="310"/>
      <c r="F52" s="311">
        <f t="shared" si="2"/>
        <v>0</v>
      </c>
      <c r="G52" s="311">
        <f t="shared" si="3"/>
        <v>0</v>
      </c>
      <c r="H52" s="287">
        <f t="shared" si="6"/>
        <v>1000</v>
      </c>
      <c r="I52" s="312"/>
      <c r="J52" s="313"/>
      <c r="K52" s="314"/>
      <c r="L52" s="314"/>
      <c r="M52" s="314"/>
      <c r="N52" s="314"/>
      <c r="O52" s="314"/>
      <c r="P52" s="314"/>
      <c r="Q52" s="314"/>
      <c r="R52" s="314"/>
      <c r="S52" s="314"/>
      <c r="T52" s="314"/>
      <c r="U52" s="314"/>
      <c r="V52" s="314"/>
      <c r="W52" s="314"/>
      <c r="X52" s="314"/>
      <c r="Y52" s="314"/>
      <c r="Z52" s="314"/>
      <c r="AA52" s="314"/>
      <c r="AB52" s="313"/>
      <c r="AC52" s="314"/>
      <c r="AD52" s="314"/>
      <c r="AE52" s="314"/>
      <c r="AF52" s="314"/>
      <c r="AG52" s="314"/>
      <c r="AH52" s="314"/>
      <c r="AI52" s="314"/>
      <c r="AJ52" s="314"/>
      <c r="AK52" s="314"/>
      <c r="AL52" s="314"/>
      <c r="AM52" s="314"/>
      <c r="AN52" s="314"/>
      <c r="AO52" s="314"/>
      <c r="AP52" s="314"/>
      <c r="AQ52" s="315"/>
      <c r="AR52" s="291">
        <f t="shared" si="4"/>
        <v>0</v>
      </c>
    </row>
    <row r="53" spans="5:43" ht="12.75">
      <c r="E53" s="316"/>
      <c r="F53" s="317"/>
      <c r="G53" s="317"/>
      <c r="H53" s="317"/>
      <c r="I53" s="317"/>
      <c r="J53" s="317"/>
      <c r="K53" s="317"/>
      <c r="L53" s="317"/>
      <c r="M53" s="317"/>
      <c r="N53" s="317"/>
      <c r="O53" s="317"/>
      <c r="P53" s="317"/>
      <c r="Q53" s="317"/>
      <c r="R53" s="317"/>
      <c r="S53" s="317"/>
      <c r="T53" s="317"/>
      <c r="U53" s="317"/>
      <c r="V53" s="317"/>
      <c r="W53" s="317"/>
      <c r="X53" s="317"/>
      <c r="Y53" s="317"/>
      <c r="Z53" s="317"/>
      <c r="AA53" s="317"/>
      <c r="AB53" s="318"/>
      <c r="AC53" s="318"/>
      <c r="AD53" s="318"/>
      <c r="AE53" s="318"/>
      <c r="AF53" s="318"/>
      <c r="AG53" s="318"/>
      <c r="AH53" s="318"/>
      <c r="AI53" s="318"/>
      <c r="AJ53" s="318"/>
      <c r="AK53" s="318"/>
      <c r="AL53" s="318"/>
      <c r="AM53" s="318"/>
      <c r="AN53" s="318"/>
      <c r="AO53" s="318"/>
      <c r="AP53" s="318"/>
      <c r="AQ53" s="318"/>
    </row>
    <row r="54" spans="1:43" ht="12.75">
      <c r="A54" s="496" t="s">
        <v>316</v>
      </c>
      <c r="B54" s="496"/>
      <c r="C54" s="496"/>
      <c r="D54" s="496"/>
      <c r="E54" s="319"/>
      <c r="F54" s="320">
        <f>SUM(F8:F52)</f>
        <v>0</v>
      </c>
      <c r="G54" s="321">
        <f>SUM(G8:G52)</f>
        <v>0</v>
      </c>
      <c r="H54" s="311">
        <f>+H7+F54-G54</f>
        <v>1000</v>
      </c>
      <c r="I54" s="322">
        <f aca="true" t="shared" si="8" ref="I54:AQ54">SUM(I8:I52)</f>
        <v>0</v>
      </c>
      <c r="J54" s="323">
        <f t="shared" si="8"/>
        <v>0</v>
      </c>
      <c r="K54" s="321">
        <f t="shared" si="8"/>
        <v>0</v>
      </c>
      <c r="L54" s="321">
        <f t="shared" si="8"/>
        <v>0</v>
      </c>
      <c r="M54" s="321">
        <f t="shared" si="8"/>
        <v>0</v>
      </c>
      <c r="N54" s="321">
        <f t="shared" si="8"/>
        <v>0</v>
      </c>
      <c r="O54" s="321">
        <f t="shared" si="8"/>
        <v>0</v>
      </c>
      <c r="P54" s="321">
        <f t="shared" si="8"/>
        <v>0</v>
      </c>
      <c r="Q54" s="321">
        <f t="shared" si="8"/>
        <v>0</v>
      </c>
      <c r="R54" s="321">
        <f t="shared" si="8"/>
        <v>0</v>
      </c>
      <c r="S54" s="321">
        <f t="shared" si="8"/>
        <v>0</v>
      </c>
      <c r="T54" s="321">
        <f t="shared" si="8"/>
        <v>0</v>
      </c>
      <c r="U54" s="321">
        <f t="shared" si="8"/>
        <v>0</v>
      </c>
      <c r="V54" s="321">
        <f t="shared" si="8"/>
        <v>0</v>
      </c>
      <c r="W54" s="321">
        <f t="shared" si="8"/>
        <v>0</v>
      </c>
      <c r="X54" s="321">
        <f t="shared" si="8"/>
        <v>0</v>
      </c>
      <c r="Y54" s="321">
        <f t="shared" si="8"/>
        <v>0</v>
      </c>
      <c r="Z54" s="321">
        <f t="shared" si="8"/>
        <v>0</v>
      </c>
      <c r="AA54" s="321">
        <f t="shared" si="8"/>
        <v>0</v>
      </c>
      <c r="AB54" s="323">
        <f t="shared" si="8"/>
        <v>0</v>
      </c>
      <c r="AC54" s="321">
        <f t="shared" si="8"/>
        <v>0</v>
      </c>
      <c r="AD54" s="321">
        <f t="shared" si="8"/>
        <v>0</v>
      </c>
      <c r="AE54" s="321">
        <f t="shared" si="8"/>
        <v>0</v>
      </c>
      <c r="AF54" s="321">
        <f t="shared" si="8"/>
        <v>0</v>
      </c>
      <c r="AG54" s="321">
        <f t="shared" si="8"/>
        <v>0</v>
      </c>
      <c r="AH54" s="321">
        <f t="shared" si="8"/>
        <v>0</v>
      </c>
      <c r="AI54" s="321">
        <f t="shared" si="8"/>
        <v>0</v>
      </c>
      <c r="AJ54" s="321">
        <f t="shared" si="8"/>
        <v>0</v>
      </c>
      <c r="AK54" s="321">
        <f t="shared" si="8"/>
        <v>0</v>
      </c>
      <c r="AL54" s="321">
        <f t="shared" si="8"/>
        <v>0</v>
      </c>
      <c r="AM54" s="321">
        <f t="shared" si="8"/>
        <v>0</v>
      </c>
      <c r="AN54" s="321">
        <f t="shared" si="8"/>
        <v>0</v>
      </c>
      <c r="AO54" s="321">
        <f t="shared" si="8"/>
        <v>0</v>
      </c>
      <c r="AP54" s="321">
        <f t="shared" si="8"/>
        <v>0</v>
      </c>
      <c r="AQ54" s="324">
        <f t="shared" si="8"/>
        <v>0</v>
      </c>
    </row>
    <row r="55" ht="12.75">
      <c r="B55" s="325"/>
    </row>
    <row r="56" spans="2:7" ht="12.75">
      <c r="B56" s="325" t="s">
        <v>317</v>
      </c>
      <c r="F56" s="326"/>
      <c r="G56" s="326"/>
    </row>
    <row r="57" spans="2:7" ht="12.75">
      <c r="B57" s="325" t="s">
        <v>318</v>
      </c>
      <c r="F57" s="326"/>
      <c r="G57" s="326">
        <f>SUM(J54:AA54)</f>
        <v>0</v>
      </c>
    </row>
    <row r="58" spans="2:7" ht="12.75">
      <c r="B58" s="325" t="s">
        <v>319</v>
      </c>
      <c r="F58" s="326">
        <f>SUM(AB54:AQ54)</f>
        <v>0</v>
      </c>
      <c r="G58" s="326"/>
    </row>
    <row r="59" spans="2:7" ht="12.75">
      <c r="B59" s="325"/>
      <c r="F59" s="326"/>
      <c r="G59" s="326"/>
    </row>
    <row r="60" spans="2:7" ht="12.75">
      <c r="B60" s="325" t="s">
        <v>189</v>
      </c>
      <c r="C60" s="225" t="s">
        <v>320</v>
      </c>
      <c r="F60" s="327">
        <f>+F54-F58</f>
        <v>0</v>
      </c>
      <c r="G60" s="327">
        <f>+G54-G57</f>
        <v>0</v>
      </c>
    </row>
    <row r="61" spans="2:7" ht="12.75">
      <c r="B61" s="325"/>
      <c r="F61" s="326"/>
      <c r="G61" s="326"/>
    </row>
    <row r="62" spans="2:7" ht="12.75">
      <c r="B62" s="325"/>
      <c r="F62" s="326"/>
      <c r="G62" s="326"/>
    </row>
    <row r="63" ht="12.75">
      <c r="B63" s="325"/>
    </row>
    <row r="64" ht="12.75">
      <c r="B64" s="325"/>
    </row>
    <row r="65" ht="12.75">
      <c r="B65" s="325"/>
    </row>
    <row r="66" ht="12.75">
      <c r="B66" s="325"/>
    </row>
    <row r="67" ht="12.75">
      <c r="B67" s="325"/>
    </row>
    <row r="68" ht="12.75">
      <c r="B68" s="325"/>
    </row>
    <row r="69" ht="12.75">
      <c r="B69" s="325"/>
    </row>
    <row r="70" ht="12.75">
      <c r="B70" s="325"/>
    </row>
    <row r="71" ht="12.75">
      <c r="B71" s="325"/>
    </row>
    <row r="72" ht="12.75">
      <c r="B72" s="325"/>
    </row>
    <row r="73" ht="12.75">
      <c r="B73" s="325"/>
    </row>
    <row r="74" ht="12.75">
      <c r="B74" s="325"/>
    </row>
    <row r="75" ht="12.75">
      <c r="B75" s="325"/>
    </row>
    <row r="76" ht="12.75">
      <c r="B76" s="325"/>
    </row>
    <row r="77" ht="12.75">
      <c r="B77" s="325"/>
    </row>
    <row r="78" ht="12.75">
      <c r="B78" s="325"/>
    </row>
    <row r="79" ht="12.75">
      <c r="B79" s="325"/>
    </row>
    <row r="80" ht="12.75">
      <c r="B80" s="325"/>
    </row>
    <row r="81" ht="12.75">
      <c r="B81" s="325"/>
    </row>
    <row r="82" ht="12.75">
      <c r="B82" s="325"/>
    </row>
    <row r="83" ht="12.75">
      <c r="B83" s="325"/>
    </row>
    <row r="84" ht="12.75">
      <c r="B84" s="325"/>
    </row>
    <row r="85" ht="12.75">
      <c r="B85" s="325"/>
    </row>
    <row r="86" ht="12.75">
      <c r="B86" s="325"/>
    </row>
    <row r="87" ht="12.75">
      <c r="B87" s="325"/>
    </row>
    <row r="88" ht="12.75">
      <c r="B88" s="325"/>
    </row>
    <row r="89" ht="12.75">
      <c r="B89" s="325"/>
    </row>
    <row r="90" ht="12.75">
      <c r="B90" s="325"/>
    </row>
    <row r="91" ht="12.75">
      <c r="B91" s="325"/>
    </row>
    <row r="92" ht="12.75">
      <c r="B92" s="325"/>
    </row>
  </sheetData>
  <sheetProtection selectLockedCells="1" selectUnlockedCells="1"/>
  <mergeCells count="16">
    <mergeCell ref="B1:K1"/>
    <mergeCell ref="C2:F2"/>
    <mergeCell ref="H2:J2"/>
    <mergeCell ref="K2:M2"/>
    <mergeCell ref="Z2:AA2"/>
    <mergeCell ref="AC2:AE2"/>
    <mergeCell ref="F4:H4"/>
    <mergeCell ref="J4:M4"/>
    <mergeCell ref="AB4:AE4"/>
    <mergeCell ref="A54:D54"/>
    <mergeCell ref="AI2:AM2"/>
    <mergeCell ref="AN2:AP2"/>
    <mergeCell ref="K3:M3"/>
    <mergeCell ref="Z3:AA3"/>
    <mergeCell ref="AC3:AE3"/>
    <mergeCell ref="AN3:AP3"/>
  </mergeCells>
  <printOptions/>
  <pageMargins left="0.31527777777777777" right="0.19652777777777777" top="0.6298611111111111" bottom="0.4722222222222222" header="0.19652777777777777" footer="0.2361111111111111"/>
  <pageSetup fitToWidth="0" fitToHeight="1" horizontalDpi="300" verticalDpi="300" orientation="landscape" paperSize="5"/>
  <headerFooter alignWithMargins="0">
    <oddHeader xml:space="preserve">&amp;C&amp;"Times New Roman,Regular"&amp;16Girl Guides of Canada
Financial Record Keeping Form </oddHeader>
    <oddFooter>&amp;L&amp;"Times New Roman,Regular"Printed on.&amp;D.&amp;T</oddFooter>
  </headerFooter>
  <colBreaks count="1" manualBreakCount="1">
    <brk id="27"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R93"/>
  <sheetViews>
    <sheetView zoomScaleSheetLayoutView="100" zoomScalePageLayoutView="0" workbookViewId="0" topLeftCell="A1">
      <pane xSplit="8" ySplit="5" topLeftCell="AA6" activePane="bottomRight" state="frozen"/>
      <selection pane="topLeft" activeCell="A1" sqref="A1"/>
      <selection pane="topRight" activeCell="AA1" sqref="AA1"/>
      <selection pane="bottomLeft" activeCell="A6" sqref="A6"/>
      <selection pane="bottomRight" activeCell="AC35" sqref="AC35"/>
    </sheetView>
  </sheetViews>
  <sheetFormatPr defaultColWidth="6.8515625" defaultRowHeight="12.75"/>
  <cols>
    <col min="1" max="1" width="4.7109375" style="225" customWidth="1"/>
    <col min="2" max="2" width="9.8515625" style="225" customWidth="1"/>
    <col min="3" max="3" width="32.140625" style="225" customWidth="1"/>
    <col min="4" max="5" width="5.28125" style="225" customWidth="1"/>
    <col min="6" max="9" width="10.7109375" style="226" customWidth="1"/>
    <col min="10" max="27" width="10.7109375" style="227" customWidth="1"/>
    <col min="28" max="43" width="10.7109375" style="228" customWidth="1"/>
    <col min="44" max="16384" width="6.8515625" style="225" customWidth="1"/>
  </cols>
  <sheetData>
    <row r="1" spans="2:43" s="118" customFormat="1" ht="18.75">
      <c r="B1" s="501" t="str">
        <f>+Notes!C45</f>
        <v>District - Unit name</v>
      </c>
      <c r="C1" s="501"/>
      <c r="D1" s="501"/>
      <c r="E1" s="501"/>
      <c r="F1" s="501"/>
      <c r="G1" s="501"/>
      <c r="H1" s="501"/>
      <c r="I1" s="501"/>
      <c r="J1" s="501"/>
      <c r="K1" s="501"/>
      <c r="L1" s="229"/>
      <c r="M1" s="229"/>
      <c r="N1" s="230"/>
      <c r="O1" s="229"/>
      <c r="P1" s="229"/>
      <c r="Q1" s="229"/>
      <c r="R1" s="229"/>
      <c r="S1" s="229"/>
      <c r="T1" s="229"/>
      <c r="U1" s="229"/>
      <c r="V1" s="229"/>
      <c r="W1" s="229"/>
      <c r="X1" s="229"/>
      <c r="Y1" s="229"/>
      <c r="Z1" s="229"/>
      <c r="AA1" s="230"/>
      <c r="AB1" s="231"/>
      <c r="AC1" s="231"/>
      <c r="AD1" s="231"/>
      <c r="AE1" s="231"/>
      <c r="AF1" s="231"/>
      <c r="AG1" s="231"/>
      <c r="AH1" s="232" t="str">
        <f>+B1</f>
        <v>District - Unit name</v>
      </c>
      <c r="AI1" s="231"/>
      <c r="AJ1" s="231"/>
      <c r="AK1" s="231"/>
      <c r="AL1" s="231"/>
      <c r="AM1" s="231"/>
      <c r="AN1" s="231"/>
      <c r="AO1" s="232"/>
      <c r="AP1" s="231"/>
      <c r="AQ1" s="231"/>
    </row>
    <row r="2" spans="2:42" s="129" customFormat="1" ht="15.75">
      <c r="B2" s="233" t="s">
        <v>279</v>
      </c>
      <c r="C2" s="498">
        <f>+Notes!C47</f>
        <v>43101</v>
      </c>
      <c r="D2" s="498"/>
      <c r="E2" s="498"/>
      <c r="F2" s="498"/>
      <c r="G2" s="234" t="s">
        <v>280</v>
      </c>
      <c r="H2" s="499">
        <f>+Notes!C51</f>
        <v>43465</v>
      </c>
      <c r="I2" s="499"/>
      <c r="J2" s="499"/>
      <c r="K2" s="499"/>
      <c r="L2" s="499"/>
      <c r="M2" s="499"/>
      <c r="N2" s="234"/>
      <c r="O2" s="234"/>
      <c r="P2" s="236"/>
      <c r="Q2" s="236"/>
      <c r="R2" s="236"/>
      <c r="S2" s="235"/>
      <c r="T2" s="236"/>
      <c r="U2" s="236"/>
      <c r="V2" s="236"/>
      <c r="W2" s="234"/>
      <c r="X2" s="234"/>
      <c r="Y2" s="234"/>
      <c r="Z2" s="499"/>
      <c r="AA2" s="499"/>
      <c r="AB2" s="233" t="s">
        <v>279</v>
      </c>
      <c r="AC2" s="498">
        <f>+C2</f>
        <v>43101</v>
      </c>
      <c r="AD2" s="498"/>
      <c r="AE2" s="498"/>
      <c r="AH2" s="129" t="s">
        <v>280</v>
      </c>
      <c r="AI2" s="497">
        <f>+H2</f>
        <v>43465</v>
      </c>
      <c r="AJ2" s="497"/>
      <c r="AK2" s="497"/>
      <c r="AL2" s="497"/>
      <c r="AM2" s="497"/>
      <c r="AN2" s="498"/>
      <c r="AO2" s="498"/>
      <c r="AP2" s="498"/>
    </row>
    <row r="3" spans="1:42" s="129" customFormat="1" ht="15.75">
      <c r="A3" s="237" t="str">
        <f>IF(F61&lt;&gt;0,"Revenues are out of Balance"," ")</f>
        <v> </v>
      </c>
      <c r="C3" s="238"/>
      <c r="D3" s="238"/>
      <c r="E3" s="238"/>
      <c r="F3" s="235"/>
      <c r="G3" s="235"/>
      <c r="H3" s="235"/>
      <c r="I3" s="235"/>
      <c r="J3" s="234"/>
      <c r="K3" s="499"/>
      <c r="L3" s="499"/>
      <c r="M3" s="499"/>
      <c r="N3" s="236"/>
      <c r="O3" s="236"/>
      <c r="P3" s="236"/>
      <c r="Q3" s="236"/>
      <c r="R3" s="236"/>
      <c r="S3" s="239"/>
      <c r="T3" s="236"/>
      <c r="U3" s="236"/>
      <c r="V3" s="236"/>
      <c r="W3" s="234"/>
      <c r="X3" s="234"/>
      <c r="Y3" s="234"/>
      <c r="Z3" s="499"/>
      <c r="AA3" s="499"/>
      <c r="AB3" s="233"/>
      <c r="AC3" s="498"/>
      <c r="AD3" s="498"/>
      <c r="AE3" s="498"/>
      <c r="AN3" s="500"/>
      <c r="AO3" s="500"/>
      <c r="AP3" s="500"/>
    </row>
    <row r="4" spans="1:43" ht="13.5">
      <c r="A4" s="240" t="str">
        <f>IF(G61&lt;&gt;0,"Expenses are out of Balance","  ")</f>
        <v>  </v>
      </c>
      <c r="F4" s="493"/>
      <c r="G4" s="493"/>
      <c r="H4" s="493"/>
      <c r="I4" s="241"/>
      <c r="J4" s="494" t="s">
        <v>213</v>
      </c>
      <c r="K4" s="494"/>
      <c r="L4" s="494"/>
      <c r="M4" s="494"/>
      <c r="N4" s="242"/>
      <c r="O4" s="242"/>
      <c r="P4" s="242"/>
      <c r="Q4" s="242"/>
      <c r="R4" s="242"/>
      <c r="S4" s="242"/>
      <c r="T4" s="242"/>
      <c r="U4" s="242"/>
      <c r="V4" s="242"/>
      <c r="W4" s="242" t="str">
        <f>+J4</f>
        <v>Expenses</v>
      </c>
      <c r="X4" s="242"/>
      <c r="Y4" s="242"/>
      <c r="Z4" s="242"/>
      <c r="AA4" s="242"/>
      <c r="AB4" s="495" t="s">
        <v>281</v>
      </c>
      <c r="AC4" s="495"/>
      <c r="AD4" s="495"/>
      <c r="AE4" s="495"/>
      <c r="AF4" s="243"/>
      <c r="AG4" s="243"/>
      <c r="AH4" s="243"/>
      <c r="AI4" s="243"/>
      <c r="AJ4" s="243"/>
      <c r="AK4" s="243"/>
      <c r="AL4" s="243"/>
      <c r="AM4" s="243"/>
      <c r="AN4" s="243"/>
      <c r="AO4" s="243" t="str">
        <f>+AB4</f>
        <v>Revenues</v>
      </c>
      <c r="AP4" s="243"/>
      <c r="AQ4" s="244"/>
    </row>
    <row r="5" spans="1:44" s="256" customFormat="1" ht="102">
      <c r="A5" s="245" t="s">
        <v>282</v>
      </c>
      <c r="B5" s="245" t="s">
        <v>283</v>
      </c>
      <c r="C5" s="245" t="s">
        <v>129</v>
      </c>
      <c r="D5" s="246" t="s">
        <v>182</v>
      </c>
      <c r="E5" s="247" t="s">
        <v>284</v>
      </c>
      <c r="F5" s="248" t="s">
        <v>285</v>
      </c>
      <c r="G5" s="249" t="s">
        <v>286</v>
      </c>
      <c r="H5" s="250" t="s">
        <v>287</v>
      </c>
      <c r="I5" s="251" t="s">
        <v>108</v>
      </c>
      <c r="J5" s="252" t="str">
        <f>'Page 1'!J5</f>
        <v>Gifts, Badges &amp; Awards</v>
      </c>
      <c r="K5" s="253" t="str">
        <f>'Page 1'!K5</f>
        <v>Program/Supplies</v>
      </c>
      <c r="L5" s="253" t="str">
        <f>'Page 1'!L5</f>
        <v>Equipment</v>
      </c>
      <c r="M5" s="253" t="str">
        <f>'Page 1'!M5</f>
        <v>Special Events</v>
      </c>
      <c r="N5" s="253" t="str">
        <f>'Page 1'!N5</f>
        <v>Spring Cookies</v>
      </c>
      <c r="O5" s="253" t="str">
        <f>'Page 1'!O5</f>
        <v>Fall Cookies</v>
      </c>
      <c r="P5" s="253" t="str">
        <f>'Page 1'!P5</f>
        <v>Camp Expenses</v>
      </c>
      <c r="Q5" s="253" t="str">
        <f>'Page 1'!Q5</f>
        <v>Camp GST</v>
      </c>
      <c r="R5" s="253" t="str">
        <f>'Page 1'!R5</f>
        <v>Parent E-Store orders</v>
      </c>
      <c r="S5" s="253" t="str">
        <f>'Page 1'!S5</f>
        <v>Administration</v>
      </c>
      <c r="T5" s="253" t="str">
        <f>'Page 1'!T5</f>
        <v>Crest Expenses</v>
      </c>
      <c r="U5" s="253" t="str">
        <f>'Page 1'!U5</f>
        <v>CWFF Forwarded</v>
      </c>
      <c r="V5" s="253" t="str">
        <f>'Page 1'!V5</f>
        <v>Membership Fees </v>
      </c>
      <c r="W5" s="253" t="str">
        <f>'Page 1'!W5</f>
        <v>Training</v>
      </c>
      <c r="X5" s="253" t="str">
        <f>'Page 1'!X5</f>
        <v>Bank Charges</v>
      </c>
      <c r="Y5" s="253" t="str">
        <f>'Page 1'!Y5</f>
        <v>Other # 1</v>
      </c>
      <c r="Z5" s="253" t="str">
        <f>'Page 1'!Z5</f>
        <v>Other # 2</v>
      </c>
      <c r="AA5" s="253" t="str">
        <f>'Page 1'!AA5</f>
        <v>Other # 3</v>
      </c>
      <c r="AB5" s="254" t="str">
        <f>'Page 1'!AB5</f>
        <v>Weekly Dues</v>
      </c>
      <c r="AC5" s="253" t="str">
        <f>'Page 1'!AC5</f>
        <v>Special Events</v>
      </c>
      <c r="AD5" s="253" t="str">
        <f>'Page 1'!AD5</f>
        <v>Spring Cookies</v>
      </c>
      <c r="AE5" s="253" t="str">
        <f>'Page 1'!AE5</f>
        <v>Fall Cookies</v>
      </c>
      <c r="AF5" s="253" t="str">
        <f>'Page 1'!AF5</f>
        <v>Camp Fees</v>
      </c>
      <c r="AG5" s="253" t="str">
        <f>'Page 1'!AG5</f>
        <v>Camp Deposit Refunds</v>
      </c>
      <c r="AH5" s="253" t="str">
        <f>'Page 1'!AH5</f>
        <v>Camp GST</v>
      </c>
      <c r="AI5" s="253" t="str">
        <f>'Page 1'!AI5</f>
        <v>Parent E-store orders</v>
      </c>
      <c r="AJ5" s="253" t="str">
        <f>'Page 1'!AJ5</f>
        <v>CWFF Collected</v>
      </c>
      <c r="AK5" s="253" t="str">
        <f>'Page 1'!AK5</f>
        <v>Membership Fees </v>
      </c>
      <c r="AL5" s="253" t="str">
        <f>'Page 1'!AL5</f>
        <v>Bank Interest</v>
      </c>
      <c r="AM5" s="253" t="str">
        <f>'Page 1'!AM5</f>
        <v>Bednight Subsidy</v>
      </c>
      <c r="AN5" s="253" t="str">
        <f>'Page 1'!AN5</f>
        <v>Donations</v>
      </c>
      <c r="AO5" s="253" t="str">
        <f>'Page 1'!AO5</f>
        <v>Other # 1</v>
      </c>
      <c r="AP5" s="253" t="str">
        <f>'Page 1'!AP5</f>
        <v>Other # 2</v>
      </c>
      <c r="AQ5" s="253" t="str">
        <f>'Page 1'!AQ5</f>
        <v>Other # 3</v>
      </c>
      <c r="AR5" s="255" t="s">
        <v>314</v>
      </c>
    </row>
    <row r="6" spans="1:43" ht="12.75">
      <c r="A6" s="257"/>
      <c r="B6" s="258"/>
      <c r="C6" s="259"/>
      <c r="D6" s="260"/>
      <c r="E6" s="261"/>
      <c r="F6" s="262"/>
      <c r="G6" s="263"/>
      <c r="H6" s="264"/>
      <c r="I6" s="265"/>
      <c r="J6" s="266"/>
      <c r="K6" s="263"/>
      <c r="L6" s="263"/>
      <c r="M6" s="263"/>
      <c r="N6" s="263"/>
      <c r="O6" s="263"/>
      <c r="P6" s="263"/>
      <c r="Q6" s="263"/>
      <c r="R6" s="263"/>
      <c r="S6" s="263"/>
      <c r="T6" s="263"/>
      <c r="U6" s="263"/>
      <c r="V6" s="263"/>
      <c r="W6" s="263"/>
      <c r="X6" s="263"/>
      <c r="Y6" s="263"/>
      <c r="Z6" s="263"/>
      <c r="AA6" s="263"/>
      <c r="AB6" s="266"/>
      <c r="AC6" s="263"/>
      <c r="AD6" s="263"/>
      <c r="AE6" s="263"/>
      <c r="AF6" s="263"/>
      <c r="AG6" s="263"/>
      <c r="AH6" s="263"/>
      <c r="AI6" s="263"/>
      <c r="AJ6" s="263"/>
      <c r="AK6" s="263"/>
      <c r="AL6" s="263"/>
      <c r="AM6" s="263"/>
      <c r="AN6" s="263"/>
      <c r="AO6" s="263"/>
      <c r="AP6" s="263"/>
      <c r="AQ6" s="267"/>
    </row>
    <row r="7" spans="1:43" ht="12.75">
      <c r="A7" s="268"/>
      <c r="B7" s="269"/>
      <c r="C7" s="270" t="s">
        <v>315</v>
      </c>
      <c r="D7" s="271"/>
      <c r="E7" s="272"/>
      <c r="F7" s="273"/>
      <c r="G7" s="274"/>
      <c r="H7" s="328">
        <f>+'Page 1'!H54</f>
        <v>1000</v>
      </c>
      <c r="I7" s="317"/>
      <c r="J7" s="277"/>
      <c r="K7" s="278"/>
      <c r="L7" s="278"/>
      <c r="M7" s="278"/>
      <c r="N7" s="278"/>
      <c r="O7" s="278"/>
      <c r="P7" s="278"/>
      <c r="Q7" s="278"/>
      <c r="R7" s="278"/>
      <c r="S7" s="278"/>
      <c r="T7" s="278"/>
      <c r="U7" s="278"/>
      <c r="V7" s="278"/>
      <c r="W7" s="278"/>
      <c r="X7" s="278"/>
      <c r="Y7" s="278"/>
      <c r="Z7" s="278"/>
      <c r="AA7" s="278"/>
      <c r="AB7" s="277"/>
      <c r="AC7" s="278"/>
      <c r="AD7" s="278"/>
      <c r="AE7" s="278"/>
      <c r="AF7" s="278"/>
      <c r="AG7" s="278"/>
      <c r="AH7" s="278"/>
      <c r="AI7" s="278"/>
      <c r="AJ7" s="278"/>
      <c r="AK7" s="278"/>
      <c r="AL7" s="278"/>
      <c r="AM7" s="278"/>
      <c r="AN7" s="278"/>
      <c r="AO7" s="278"/>
      <c r="AP7" s="278"/>
      <c r="AQ7" s="279"/>
    </row>
    <row r="8" spans="1:44" ht="12.75">
      <c r="A8" s="280">
        <v>46</v>
      </c>
      <c r="B8" s="304"/>
      <c r="C8" s="305"/>
      <c r="D8" s="283"/>
      <c r="E8" s="284"/>
      <c r="F8" s="285">
        <f aca="true" t="shared" si="0" ref="F8:F52">SUM(AB8:AQ8)</f>
        <v>0</v>
      </c>
      <c r="G8" s="286">
        <f aca="true" t="shared" si="1" ref="G8:G52">SUM(J8:AA8)</f>
        <v>0</v>
      </c>
      <c r="H8" s="287">
        <f>IF(F8-G8&lt;&gt;0,(H7+F8)-G8,IF(F8-G8=0,(H7+F8)-G8,0))</f>
        <v>1000</v>
      </c>
      <c r="I8" s="288"/>
      <c r="J8" s="289"/>
      <c r="K8" s="286"/>
      <c r="L8" s="286"/>
      <c r="M8" s="286"/>
      <c r="N8" s="286"/>
      <c r="O8" s="286"/>
      <c r="P8" s="286"/>
      <c r="Q8" s="286"/>
      <c r="R8" s="286"/>
      <c r="S8" s="286"/>
      <c r="T8" s="286"/>
      <c r="U8" s="286"/>
      <c r="V8" s="286"/>
      <c r="W8" s="286"/>
      <c r="X8" s="286"/>
      <c r="Y8" s="286"/>
      <c r="Z8" s="286"/>
      <c r="AA8" s="286"/>
      <c r="AB8" s="289"/>
      <c r="AC8" s="286"/>
      <c r="AD8" s="286"/>
      <c r="AE8" s="286"/>
      <c r="AF8" s="286"/>
      <c r="AG8" s="286"/>
      <c r="AH8" s="286"/>
      <c r="AI8" s="286"/>
      <c r="AJ8" s="286"/>
      <c r="AK8" s="286"/>
      <c r="AL8" s="286"/>
      <c r="AM8" s="286"/>
      <c r="AN8" s="286"/>
      <c r="AO8" s="286"/>
      <c r="AP8" s="286"/>
      <c r="AQ8" s="290"/>
      <c r="AR8" s="291">
        <f>F8-SUM(AB8:AQ8)+G8-SUM(J8:AA8)</f>
        <v>0</v>
      </c>
    </row>
    <row r="9" spans="1:44" ht="12.75">
      <c r="A9" s="280">
        <f aca="true" t="shared" si="2" ref="A9:A47">+A8+1</f>
        <v>47</v>
      </c>
      <c r="B9" s="304"/>
      <c r="C9" s="305"/>
      <c r="D9" s="283"/>
      <c r="E9" s="284"/>
      <c r="F9" s="285">
        <f t="shared" si="0"/>
        <v>0</v>
      </c>
      <c r="G9" s="286">
        <f t="shared" si="1"/>
        <v>0</v>
      </c>
      <c r="H9" s="287">
        <f aca="true" t="shared" si="3" ref="H9:H52">IF(F9-G9&lt;&gt;0,(H8+F9)-G9,IF(F9-G9=0,(H8+F9)-G9,0))</f>
        <v>1000</v>
      </c>
      <c r="I9" s="288"/>
      <c r="J9" s="289"/>
      <c r="K9" s="286"/>
      <c r="L9" s="286"/>
      <c r="M9" s="286"/>
      <c r="N9" s="286"/>
      <c r="O9" s="286"/>
      <c r="P9" s="286"/>
      <c r="Q9" s="286"/>
      <c r="R9" s="286"/>
      <c r="S9" s="286"/>
      <c r="T9" s="286"/>
      <c r="U9" s="286"/>
      <c r="V9" s="286"/>
      <c r="W9" s="286"/>
      <c r="X9" s="286"/>
      <c r="Y9" s="286"/>
      <c r="Z9" s="286"/>
      <c r="AA9" s="286"/>
      <c r="AB9" s="289"/>
      <c r="AC9" s="286"/>
      <c r="AD9" s="286"/>
      <c r="AE9" s="286"/>
      <c r="AF9" s="286"/>
      <c r="AG9" s="286"/>
      <c r="AH9" s="286"/>
      <c r="AI9" s="286"/>
      <c r="AJ9" s="286"/>
      <c r="AK9" s="286"/>
      <c r="AL9" s="286"/>
      <c r="AM9" s="286"/>
      <c r="AN9" s="286"/>
      <c r="AO9" s="286"/>
      <c r="AP9" s="286"/>
      <c r="AQ9" s="290"/>
      <c r="AR9" s="291">
        <f aca="true" t="shared" si="4" ref="AR9:AR52">F9-SUM(AB9:AQ9)+G9-SUM(J9:AA9)</f>
        <v>0</v>
      </c>
    </row>
    <row r="10" spans="1:44" ht="12.75">
      <c r="A10" s="280">
        <f t="shared" si="2"/>
        <v>48</v>
      </c>
      <c r="B10" s="304"/>
      <c r="C10" s="305"/>
      <c r="D10" s="283"/>
      <c r="E10" s="284"/>
      <c r="F10" s="285">
        <f t="shared" si="0"/>
        <v>0</v>
      </c>
      <c r="G10" s="286">
        <f t="shared" si="1"/>
        <v>0</v>
      </c>
      <c r="H10" s="287">
        <f t="shared" si="3"/>
        <v>1000</v>
      </c>
      <c r="I10" s="288"/>
      <c r="J10" s="289"/>
      <c r="K10" s="286"/>
      <c r="L10" s="286"/>
      <c r="M10" s="286"/>
      <c r="N10" s="286"/>
      <c r="O10" s="286"/>
      <c r="P10" s="286"/>
      <c r="Q10" s="286"/>
      <c r="R10" s="286"/>
      <c r="S10" s="286"/>
      <c r="T10" s="286"/>
      <c r="U10" s="286"/>
      <c r="V10" s="286"/>
      <c r="W10" s="286"/>
      <c r="X10" s="286"/>
      <c r="Y10" s="286"/>
      <c r="Z10" s="286"/>
      <c r="AA10" s="286"/>
      <c r="AB10" s="289"/>
      <c r="AC10" s="286"/>
      <c r="AD10" s="286"/>
      <c r="AE10" s="286"/>
      <c r="AF10" s="286"/>
      <c r="AG10" s="286"/>
      <c r="AH10" s="286"/>
      <c r="AI10" s="286"/>
      <c r="AJ10" s="286"/>
      <c r="AK10" s="286"/>
      <c r="AL10" s="286"/>
      <c r="AM10" s="286"/>
      <c r="AN10" s="286"/>
      <c r="AO10" s="286"/>
      <c r="AP10" s="286"/>
      <c r="AQ10" s="290"/>
      <c r="AR10" s="291">
        <f t="shared" si="4"/>
        <v>0</v>
      </c>
    </row>
    <row r="11" spans="1:44" ht="12.75">
      <c r="A11" s="280">
        <f t="shared" si="2"/>
        <v>49</v>
      </c>
      <c r="B11" s="304"/>
      <c r="C11" s="305"/>
      <c r="D11" s="283"/>
      <c r="E11" s="284"/>
      <c r="F11" s="285">
        <f t="shared" si="0"/>
        <v>0</v>
      </c>
      <c r="G11" s="286">
        <f t="shared" si="1"/>
        <v>0</v>
      </c>
      <c r="H11" s="287">
        <f t="shared" si="3"/>
        <v>1000</v>
      </c>
      <c r="I11" s="288"/>
      <c r="J11" s="289"/>
      <c r="K11" s="286"/>
      <c r="L11" s="286"/>
      <c r="M11" s="286"/>
      <c r="N11" s="286"/>
      <c r="O11" s="286"/>
      <c r="P11" s="286"/>
      <c r="Q11" s="286"/>
      <c r="R11" s="286"/>
      <c r="S11" s="286"/>
      <c r="T11" s="286"/>
      <c r="U11" s="286"/>
      <c r="V11" s="286"/>
      <c r="W11" s="286"/>
      <c r="X11" s="286"/>
      <c r="Y11" s="286"/>
      <c r="Z11" s="286"/>
      <c r="AA11" s="286"/>
      <c r="AB11" s="289"/>
      <c r="AC11" s="286"/>
      <c r="AD11" s="286"/>
      <c r="AE11" s="286"/>
      <c r="AF11" s="286"/>
      <c r="AG11" s="286"/>
      <c r="AH11" s="286"/>
      <c r="AI11" s="286"/>
      <c r="AJ11" s="286"/>
      <c r="AK11" s="286"/>
      <c r="AL11" s="286"/>
      <c r="AM11" s="286"/>
      <c r="AN11" s="286"/>
      <c r="AO11" s="286"/>
      <c r="AP11" s="286"/>
      <c r="AQ11" s="290"/>
      <c r="AR11" s="291">
        <f t="shared" si="4"/>
        <v>0</v>
      </c>
    </row>
    <row r="12" spans="1:44" ht="12.75">
      <c r="A12" s="280">
        <f t="shared" si="2"/>
        <v>50</v>
      </c>
      <c r="B12" s="304"/>
      <c r="C12" s="305"/>
      <c r="D12" s="283"/>
      <c r="E12" s="284"/>
      <c r="F12" s="285">
        <f t="shared" si="0"/>
        <v>0</v>
      </c>
      <c r="G12" s="286">
        <f t="shared" si="1"/>
        <v>0</v>
      </c>
      <c r="H12" s="287">
        <f t="shared" si="3"/>
        <v>1000</v>
      </c>
      <c r="I12" s="288"/>
      <c r="J12" s="289"/>
      <c r="K12" s="286"/>
      <c r="L12" s="286"/>
      <c r="M12" s="286"/>
      <c r="N12" s="286"/>
      <c r="O12" s="286"/>
      <c r="P12" s="286"/>
      <c r="Q12" s="286"/>
      <c r="R12" s="286"/>
      <c r="S12" s="286"/>
      <c r="T12" s="286"/>
      <c r="U12" s="286"/>
      <c r="V12" s="286"/>
      <c r="W12" s="286"/>
      <c r="X12" s="286"/>
      <c r="Y12" s="286"/>
      <c r="Z12" s="286"/>
      <c r="AA12" s="286"/>
      <c r="AB12" s="289"/>
      <c r="AC12" s="286"/>
      <c r="AD12" s="286"/>
      <c r="AE12" s="286"/>
      <c r="AF12" s="286"/>
      <c r="AG12" s="286"/>
      <c r="AH12" s="286"/>
      <c r="AI12" s="286"/>
      <c r="AJ12" s="286"/>
      <c r="AK12" s="286"/>
      <c r="AL12" s="286"/>
      <c r="AM12" s="286"/>
      <c r="AN12" s="286"/>
      <c r="AO12" s="286"/>
      <c r="AP12" s="286"/>
      <c r="AQ12" s="290"/>
      <c r="AR12" s="291">
        <f t="shared" si="4"/>
        <v>0</v>
      </c>
    </row>
    <row r="13" spans="1:44" ht="12.75">
      <c r="A13" s="280">
        <f t="shared" si="2"/>
        <v>51</v>
      </c>
      <c r="B13" s="304"/>
      <c r="C13" s="305"/>
      <c r="D13" s="283"/>
      <c r="E13" s="284"/>
      <c r="F13" s="285">
        <f t="shared" si="0"/>
        <v>0</v>
      </c>
      <c r="G13" s="286">
        <f t="shared" si="1"/>
        <v>0</v>
      </c>
      <c r="H13" s="287">
        <f>IF(F13-G13&lt;&gt;0,(H12+F13)-G13,IF(F13-G13=0,(H12+F13)-G13,0))</f>
        <v>1000</v>
      </c>
      <c r="I13" s="288"/>
      <c r="J13" s="289"/>
      <c r="K13" s="286"/>
      <c r="L13" s="286"/>
      <c r="M13" s="286"/>
      <c r="N13" s="286"/>
      <c r="O13" s="286"/>
      <c r="P13" s="286"/>
      <c r="Q13" s="286"/>
      <c r="R13" s="286"/>
      <c r="S13" s="286"/>
      <c r="T13" s="286"/>
      <c r="U13" s="286"/>
      <c r="V13" s="286"/>
      <c r="W13" s="286"/>
      <c r="X13" s="286"/>
      <c r="Y13" s="286"/>
      <c r="Z13" s="286"/>
      <c r="AA13" s="286"/>
      <c r="AB13" s="289"/>
      <c r="AC13" s="286"/>
      <c r="AD13" s="286"/>
      <c r="AE13" s="286"/>
      <c r="AF13" s="286"/>
      <c r="AG13" s="286"/>
      <c r="AH13" s="286"/>
      <c r="AI13" s="286"/>
      <c r="AJ13" s="286"/>
      <c r="AK13" s="286"/>
      <c r="AL13" s="286"/>
      <c r="AM13" s="286"/>
      <c r="AN13" s="286"/>
      <c r="AO13" s="286"/>
      <c r="AP13" s="286"/>
      <c r="AQ13" s="290"/>
      <c r="AR13" s="291">
        <f t="shared" si="4"/>
        <v>0</v>
      </c>
    </row>
    <row r="14" spans="1:44" ht="12.75">
      <c r="A14" s="280">
        <f t="shared" si="2"/>
        <v>52</v>
      </c>
      <c r="B14" s="304"/>
      <c r="C14" s="305"/>
      <c r="D14" s="283"/>
      <c r="E14" s="284"/>
      <c r="F14" s="285">
        <f t="shared" si="0"/>
        <v>0</v>
      </c>
      <c r="G14" s="286">
        <f t="shared" si="1"/>
        <v>0</v>
      </c>
      <c r="H14" s="287">
        <f t="shared" si="3"/>
        <v>1000</v>
      </c>
      <c r="I14" s="288"/>
      <c r="J14" s="289"/>
      <c r="K14" s="286"/>
      <c r="L14" s="286"/>
      <c r="M14" s="286"/>
      <c r="N14" s="286"/>
      <c r="O14" s="286"/>
      <c r="P14" s="286"/>
      <c r="Q14" s="286"/>
      <c r="R14" s="286"/>
      <c r="S14" s="286"/>
      <c r="T14" s="286"/>
      <c r="U14" s="286"/>
      <c r="V14" s="286"/>
      <c r="W14" s="286"/>
      <c r="X14" s="286"/>
      <c r="Y14" s="286"/>
      <c r="Z14" s="286"/>
      <c r="AA14" s="286"/>
      <c r="AB14" s="289"/>
      <c r="AC14" s="286"/>
      <c r="AD14" s="286"/>
      <c r="AE14" s="286"/>
      <c r="AF14" s="286"/>
      <c r="AG14" s="286"/>
      <c r="AH14" s="286"/>
      <c r="AI14" s="286"/>
      <c r="AJ14" s="286"/>
      <c r="AK14" s="286"/>
      <c r="AL14" s="286"/>
      <c r="AM14" s="286"/>
      <c r="AN14" s="286"/>
      <c r="AO14" s="286"/>
      <c r="AP14" s="286"/>
      <c r="AQ14" s="290"/>
      <c r="AR14" s="291">
        <f t="shared" si="4"/>
        <v>0</v>
      </c>
    </row>
    <row r="15" spans="1:44" ht="12.75">
      <c r="A15" s="280">
        <f t="shared" si="2"/>
        <v>53</v>
      </c>
      <c r="B15" s="304"/>
      <c r="C15" s="305"/>
      <c r="D15" s="283"/>
      <c r="E15" s="284"/>
      <c r="F15" s="285">
        <f t="shared" si="0"/>
        <v>0</v>
      </c>
      <c r="G15" s="286">
        <f t="shared" si="1"/>
        <v>0</v>
      </c>
      <c r="H15" s="287">
        <f t="shared" si="3"/>
        <v>1000</v>
      </c>
      <c r="I15" s="288"/>
      <c r="J15" s="289"/>
      <c r="K15" s="286"/>
      <c r="L15" s="286"/>
      <c r="M15" s="286"/>
      <c r="N15" s="286"/>
      <c r="O15" s="286"/>
      <c r="P15" s="286"/>
      <c r="Q15" s="286"/>
      <c r="R15" s="286"/>
      <c r="S15" s="286"/>
      <c r="T15" s="286"/>
      <c r="U15" s="286"/>
      <c r="V15" s="286"/>
      <c r="W15" s="286"/>
      <c r="X15" s="286"/>
      <c r="Y15" s="286"/>
      <c r="Z15" s="286"/>
      <c r="AA15" s="286"/>
      <c r="AB15" s="289"/>
      <c r="AC15" s="286"/>
      <c r="AD15" s="286"/>
      <c r="AE15" s="286"/>
      <c r="AF15" s="286"/>
      <c r="AG15" s="286"/>
      <c r="AH15" s="286"/>
      <c r="AI15" s="286"/>
      <c r="AJ15" s="286"/>
      <c r="AK15" s="286"/>
      <c r="AL15" s="286"/>
      <c r="AM15" s="286"/>
      <c r="AN15" s="286"/>
      <c r="AO15" s="286"/>
      <c r="AP15" s="286"/>
      <c r="AQ15" s="290"/>
      <c r="AR15" s="291">
        <f t="shared" si="4"/>
        <v>0</v>
      </c>
    </row>
    <row r="16" spans="1:44" ht="12.75">
      <c r="A16" s="280">
        <f t="shared" si="2"/>
        <v>54</v>
      </c>
      <c r="B16" s="304"/>
      <c r="C16" s="305"/>
      <c r="D16" s="283"/>
      <c r="E16" s="284"/>
      <c r="F16" s="285">
        <f t="shared" si="0"/>
        <v>0</v>
      </c>
      <c r="G16" s="286">
        <f t="shared" si="1"/>
        <v>0</v>
      </c>
      <c r="H16" s="287">
        <f t="shared" si="3"/>
        <v>1000</v>
      </c>
      <c r="I16" s="288"/>
      <c r="J16" s="289"/>
      <c r="K16" s="286"/>
      <c r="L16" s="286"/>
      <c r="M16" s="286"/>
      <c r="N16" s="286"/>
      <c r="O16" s="286"/>
      <c r="P16" s="286"/>
      <c r="Q16" s="286"/>
      <c r="R16" s="286"/>
      <c r="S16" s="286"/>
      <c r="T16" s="286"/>
      <c r="U16" s="286"/>
      <c r="V16" s="286"/>
      <c r="W16" s="286"/>
      <c r="X16" s="286"/>
      <c r="Y16" s="286"/>
      <c r="Z16" s="286"/>
      <c r="AA16" s="286"/>
      <c r="AB16" s="289"/>
      <c r="AC16" s="286"/>
      <c r="AD16" s="286"/>
      <c r="AE16" s="286"/>
      <c r="AF16" s="286"/>
      <c r="AG16" s="286"/>
      <c r="AH16" s="286"/>
      <c r="AI16" s="286"/>
      <c r="AJ16" s="286"/>
      <c r="AK16" s="286"/>
      <c r="AL16" s="286"/>
      <c r="AM16" s="286"/>
      <c r="AN16" s="286"/>
      <c r="AO16" s="286"/>
      <c r="AP16" s="286"/>
      <c r="AQ16" s="290"/>
      <c r="AR16" s="291">
        <f t="shared" si="4"/>
        <v>0</v>
      </c>
    </row>
    <row r="17" spans="1:44" ht="12.75">
      <c r="A17" s="280">
        <f t="shared" si="2"/>
        <v>55</v>
      </c>
      <c r="B17" s="304"/>
      <c r="C17" s="305"/>
      <c r="D17" s="283"/>
      <c r="E17" s="284"/>
      <c r="F17" s="285">
        <f t="shared" si="0"/>
        <v>0</v>
      </c>
      <c r="G17" s="286">
        <f t="shared" si="1"/>
        <v>0</v>
      </c>
      <c r="H17" s="287">
        <f t="shared" si="3"/>
        <v>1000</v>
      </c>
      <c r="I17" s="288"/>
      <c r="J17" s="289"/>
      <c r="K17" s="286"/>
      <c r="L17" s="286"/>
      <c r="M17" s="286"/>
      <c r="N17" s="286"/>
      <c r="O17" s="286"/>
      <c r="P17" s="286"/>
      <c r="Q17" s="286"/>
      <c r="R17" s="286"/>
      <c r="S17" s="286"/>
      <c r="T17" s="286"/>
      <c r="U17" s="286"/>
      <c r="V17" s="286"/>
      <c r="W17" s="286"/>
      <c r="X17" s="286"/>
      <c r="Y17" s="286"/>
      <c r="Z17" s="286"/>
      <c r="AA17" s="286"/>
      <c r="AB17" s="289"/>
      <c r="AC17" s="286"/>
      <c r="AD17" s="286"/>
      <c r="AE17" s="286"/>
      <c r="AF17" s="286"/>
      <c r="AG17" s="286"/>
      <c r="AH17" s="286"/>
      <c r="AI17" s="286"/>
      <c r="AJ17" s="286"/>
      <c r="AK17" s="286"/>
      <c r="AL17" s="286"/>
      <c r="AM17" s="286"/>
      <c r="AN17" s="286"/>
      <c r="AO17" s="286"/>
      <c r="AP17" s="286"/>
      <c r="AQ17" s="290"/>
      <c r="AR17" s="291">
        <f t="shared" si="4"/>
        <v>0</v>
      </c>
    </row>
    <row r="18" spans="1:44" ht="12.75">
      <c r="A18" s="280">
        <f t="shared" si="2"/>
        <v>56</v>
      </c>
      <c r="B18" s="304"/>
      <c r="C18" s="305"/>
      <c r="D18" s="283"/>
      <c r="E18" s="284"/>
      <c r="F18" s="285">
        <f t="shared" si="0"/>
        <v>0</v>
      </c>
      <c r="G18" s="286">
        <f t="shared" si="1"/>
        <v>0</v>
      </c>
      <c r="H18" s="287">
        <f t="shared" si="3"/>
        <v>1000</v>
      </c>
      <c r="I18" s="288"/>
      <c r="J18" s="289"/>
      <c r="K18" s="286"/>
      <c r="L18" s="286"/>
      <c r="M18" s="286"/>
      <c r="N18" s="286"/>
      <c r="O18" s="286"/>
      <c r="P18" s="286"/>
      <c r="Q18" s="286"/>
      <c r="R18" s="286"/>
      <c r="S18" s="286"/>
      <c r="T18" s="286"/>
      <c r="U18" s="286"/>
      <c r="V18" s="286"/>
      <c r="W18" s="286"/>
      <c r="X18" s="286"/>
      <c r="Y18" s="286"/>
      <c r="Z18" s="286"/>
      <c r="AA18" s="286"/>
      <c r="AB18" s="289"/>
      <c r="AC18" s="286"/>
      <c r="AD18" s="286"/>
      <c r="AE18" s="286"/>
      <c r="AF18" s="286"/>
      <c r="AG18" s="286"/>
      <c r="AH18" s="286"/>
      <c r="AI18" s="286"/>
      <c r="AJ18" s="286"/>
      <c r="AK18" s="286"/>
      <c r="AL18" s="286"/>
      <c r="AM18" s="286"/>
      <c r="AN18" s="286"/>
      <c r="AO18" s="286"/>
      <c r="AP18" s="286"/>
      <c r="AQ18" s="290"/>
      <c r="AR18" s="291">
        <f t="shared" si="4"/>
        <v>0</v>
      </c>
    </row>
    <row r="19" spans="1:44" ht="12.75">
      <c r="A19" s="280">
        <f t="shared" si="2"/>
        <v>57</v>
      </c>
      <c r="B19" s="304"/>
      <c r="C19" s="305"/>
      <c r="D19" s="283"/>
      <c r="E19" s="284"/>
      <c r="F19" s="285">
        <f t="shared" si="0"/>
        <v>0</v>
      </c>
      <c r="G19" s="286">
        <f t="shared" si="1"/>
        <v>0</v>
      </c>
      <c r="H19" s="287">
        <f t="shared" si="3"/>
        <v>1000</v>
      </c>
      <c r="I19" s="288"/>
      <c r="J19" s="289"/>
      <c r="K19" s="286"/>
      <c r="L19" s="286"/>
      <c r="M19" s="286"/>
      <c r="N19" s="286"/>
      <c r="O19" s="286"/>
      <c r="P19" s="286"/>
      <c r="Q19" s="286"/>
      <c r="R19" s="286"/>
      <c r="S19" s="286"/>
      <c r="T19" s="286"/>
      <c r="U19" s="286"/>
      <c r="V19" s="286"/>
      <c r="W19" s="286"/>
      <c r="X19" s="286"/>
      <c r="Y19" s="286"/>
      <c r="Z19" s="286"/>
      <c r="AA19" s="286"/>
      <c r="AB19" s="289"/>
      <c r="AC19" s="286"/>
      <c r="AD19" s="286"/>
      <c r="AE19" s="286"/>
      <c r="AF19" s="286"/>
      <c r="AG19" s="286"/>
      <c r="AH19" s="286"/>
      <c r="AI19" s="286"/>
      <c r="AJ19" s="286"/>
      <c r="AK19" s="286"/>
      <c r="AL19" s="286"/>
      <c r="AM19" s="286"/>
      <c r="AN19" s="286"/>
      <c r="AO19" s="286"/>
      <c r="AP19" s="286"/>
      <c r="AQ19" s="290"/>
      <c r="AR19" s="291">
        <f t="shared" si="4"/>
        <v>0</v>
      </c>
    </row>
    <row r="20" spans="1:44" ht="12.75">
      <c r="A20" s="280">
        <f t="shared" si="2"/>
        <v>58</v>
      </c>
      <c r="B20" s="304"/>
      <c r="C20" s="305"/>
      <c r="D20" s="283"/>
      <c r="E20" s="284"/>
      <c r="F20" s="285">
        <f t="shared" si="0"/>
        <v>0</v>
      </c>
      <c r="G20" s="286">
        <f t="shared" si="1"/>
        <v>0</v>
      </c>
      <c r="H20" s="287">
        <f t="shared" si="3"/>
        <v>1000</v>
      </c>
      <c r="I20" s="288"/>
      <c r="J20" s="289"/>
      <c r="K20" s="286"/>
      <c r="L20" s="286"/>
      <c r="M20" s="286"/>
      <c r="N20" s="286"/>
      <c r="O20" s="286"/>
      <c r="P20" s="286"/>
      <c r="Q20" s="286"/>
      <c r="R20" s="286"/>
      <c r="S20" s="286"/>
      <c r="T20" s="286"/>
      <c r="U20" s="286"/>
      <c r="V20" s="286"/>
      <c r="W20" s="286"/>
      <c r="X20" s="286"/>
      <c r="Y20" s="286"/>
      <c r="Z20" s="286"/>
      <c r="AA20" s="286"/>
      <c r="AB20" s="289"/>
      <c r="AC20" s="286"/>
      <c r="AD20" s="286"/>
      <c r="AE20" s="286"/>
      <c r="AF20" s="286"/>
      <c r="AG20" s="286"/>
      <c r="AH20" s="286"/>
      <c r="AI20" s="286"/>
      <c r="AJ20" s="286"/>
      <c r="AK20" s="286"/>
      <c r="AL20" s="286"/>
      <c r="AM20" s="286"/>
      <c r="AN20" s="286"/>
      <c r="AO20" s="286"/>
      <c r="AP20" s="286"/>
      <c r="AQ20" s="290"/>
      <c r="AR20" s="291">
        <f t="shared" si="4"/>
        <v>0</v>
      </c>
    </row>
    <row r="21" spans="1:44" ht="12.75">
      <c r="A21" s="280">
        <f t="shared" si="2"/>
        <v>59</v>
      </c>
      <c r="B21" s="304"/>
      <c r="C21" s="305"/>
      <c r="D21" s="283"/>
      <c r="E21" s="284"/>
      <c r="F21" s="285">
        <f t="shared" si="0"/>
        <v>0</v>
      </c>
      <c r="G21" s="286">
        <f t="shared" si="1"/>
        <v>0</v>
      </c>
      <c r="H21" s="287">
        <f t="shared" si="3"/>
        <v>1000</v>
      </c>
      <c r="I21" s="288"/>
      <c r="J21" s="289"/>
      <c r="K21" s="286"/>
      <c r="L21" s="286"/>
      <c r="M21" s="286"/>
      <c r="N21" s="286"/>
      <c r="O21" s="286"/>
      <c r="P21" s="286"/>
      <c r="Q21" s="286"/>
      <c r="R21" s="286"/>
      <c r="S21" s="286"/>
      <c r="T21" s="286"/>
      <c r="U21" s="286"/>
      <c r="V21" s="286"/>
      <c r="W21" s="286"/>
      <c r="X21" s="286"/>
      <c r="Y21" s="286"/>
      <c r="Z21" s="286"/>
      <c r="AA21" s="286"/>
      <c r="AB21" s="289"/>
      <c r="AC21" s="286"/>
      <c r="AD21" s="286"/>
      <c r="AE21" s="286"/>
      <c r="AF21" s="286"/>
      <c r="AG21" s="286"/>
      <c r="AH21" s="286"/>
      <c r="AI21" s="286"/>
      <c r="AJ21" s="286"/>
      <c r="AK21" s="286"/>
      <c r="AL21" s="286"/>
      <c r="AM21" s="286"/>
      <c r="AN21" s="286"/>
      <c r="AO21" s="286"/>
      <c r="AP21" s="286"/>
      <c r="AQ21" s="290"/>
      <c r="AR21" s="291">
        <f t="shared" si="4"/>
        <v>0</v>
      </c>
    </row>
    <row r="22" spans="1:44" ht="12.75">
      <c r="A22" s="280">
        <f t="shared" si="2"/>
        <v>60</v>
      </c>
      <c r="B22" s="304"/>
      <c r="C22" s="305"/>
      <c r="D22" s="283"/>
      <c r="E22" s="284"/>
      <c r="F22" s="285">
        <f t="shared" si="0"/>
        <v>0</v>
      </c>
      <c r="G22" s="286">
        <f t="shared" si="1"/>
        <v>0</v>
      </c>
      <c r="H22" s="287">
        <f t="shared" si="3"/>
        <v>1000</v>
      </c>
      <c r="I22" s="288"/>
      <c r="J22" s="289"/>
      <c r="K22" s="286"/>
      <c r="L22" s="286"/>
      <c r="M22" s="286"/>
      <c r="N22" s="286"/>
      <c r="O22" s="286"/>
      <c r="P22" s="286"/>
      <c r="Q22" s="286"/>
      <c r="R22" s="286"/>
      <c r="S22" s="286"/>
      <c r="T22" s="286"/>
      <c r="U22" s="286"/>
      <c r="V22" s="286"/>
      <c r="W22" s="286"/>
      <c r="X22" s="286"/>
      <c r="Y22" s="286"/>
      <c r="Z22" s="286"/>
      <c r="AA22" s="286"/>
      <c r="AB22" s="289"/>
      <c r="AC22" s="286"/>
      <c r="AD22" s="286"/>
      <c r="AE22" s="286"/>
      <c r="AF22" s="286"/>
      <c r="AG22" s="286"/>
      <c r="AH22" s="286"/>
      <c r="AI22" s="286"/>
      <c r="AJ22" s="286"/>
      <c r="AK22" s="286"/>
      <c r="AL22" s="286"/>
      <c r="AM22" s="286"/>
      <c r="AN22" s="286"/>
      <c r="AO22" s="286"/>
      <c r="AP22" s="286"/>
      <c r="AQ22" s="290"/>
      <c r="AR22" s="291">
        <f t="shared" si="4"/>
        <v>0</v>
      </c>
    </row>
    <row r="23" spans="1:44" ht="12.75">
      <c r="A23" s="280">
        <f t="shared" si="2"/>
        <v>61</v>
      </c>
      <c r="B23" s="304"/>
      <c r="C23" s="305"/>
      <c r="D23" s="283"/>
      <c r="E23" s="284"/>
      <c r="F23" s="285">
        <f t="shared" si="0"/>
        <v>0</v>
      </c>
      <c r="G23" s="286">
        <f t="shared" si="1"/>
        <v>0</v>
      </c>
      <c r="H23" s="287">
        <f t="shared" si="3"/>
        <v>1000</v>
      </c>
      <c r="I23" s="288"/>
      <c r="J23" s="289"/>
      <c r="K23" s="286"/>
      <c r="L23" s="286"/>
      <c r="M23" s="286"/>
      <c r="N23" s="286"/>
      <c r="O23" s="286"/>
      <c r="P23" s="286"/>
      <c r="Q23" s="286"/>
      <c r="R23" s="286"/>
      <c r="S23" s="286"/>
      <c r="T23" s="286"/>
      <c r="U23" s="286"/>
      <c r="V23" s="286"/>
      <c r="W23" s="286"/>
      <c r="X23" s="286"/>
      <c r="Y23" s="286"/>
      <c r="Z23" s="286"/>
      <c r="AA23" s="286"/>
      <c r="AB23" s="289"/>
      <c r="AC23" s="286"/>
      <c r="AD23" s="286"/>
      <c r="AE23" s="286"/>
      <c r="AF23" s="286"/>
      <c r="AG23" s="286"/>
      <c r="AH23" s="286"/>
      <c r="AI23" s="286"/>
      <c r="AJ23" s="286"/>
      <c r="AK23" s="286"/>
      <c r="AL23" s="286"/>
      <c r="AM23" s="286"/>
      <c r="AN23" s="286"/>
      <c r="AO23" s="286"/>
      <c r="AP23" s="286"/>
      <c r="AQ23" s="290"/>
      <c r="AR23" s="291">
        <f t="shared" si="4"/>
        <v>0</v>
      </c>
    </row>
    <row r="24" spans="1:44" ht="12.75">
      <c r="A24" s="280">
        <f t="shared" si="2"/>
        <v>62</v>
      </c>
      <c r="B24" s="304"/>
      <c r="C24" s="305"/>
      <c r="D24" s="283"/>
      <c r="E24" s="284"/>
      <c r="F24" s="285">
        <f t="shared" si="0"/>
        <v>0</v>
      </c>
      <c r="G24" s="286">
        <f t="shared" si="1"/>
        <v>0</v>
      </c>
      <c r="H24" s="287">
        <f t="shared" si="3"/>
        <v>1000</v>
      </c>
      <c r="I24" s="288"/>
      <c r="J24" s="289"/>
      <c r="K24" s="286"/>
      <c r="L24" s="286"/>
      <c r="M24" s="286"/>
      <c r="N24" s="286"/>
      <c r="O24" s="286"/>
      <c r="P24" s="286"/>
      <c r="Q24" s="286"/>
      <c r="R24" s="286"/>
      <c r="S24" s="286"/>
      <c r="T24" s="286"/>
      <c r="U24" s="286"/>
      <c r="V24" s="286"/>
      <c r="W24" s="286"/>
      <c r="X24" s="286"/>
      <c r="Y24" s="286"/>
      <c r="Z24" s="286"/>
      <c r="AA24" s="286"/>
      <c r="AB24" s="289"/>
      <c r="AC24" s="286"/>
      <c r="AD24" s="286"/>
      <c r="AE24" s="286"/>
      <c r="AF24" s="286"/>
      <c r="AG24" s="286"/>
      <c r="AH24" s="286"/>
      <c r="AI24" s="286"/>
      <c r="AJ24" s="286"/>
      <c r="AK24" s="286"/>
      <c r="AL24" s="286"/>
      <c r="AM24" s="286"/>
      <c r="AN24" s="286"/>
      <c r="AO24" s="286"/>
      <c r="AP24" s="286"/>
      <c r="AQ24" s="290"/>
      <c r="AR24" s="291">
        <f t="shared" si="4"/>
        <v>0</v>
      </c>
    </row>
    <row r="25" spans="1:44" ht="12.75">
      <c r="A25" s="280">
        <f t="shared" si="2"/>
        <v>63</v>
      </c>
      <c r="B25" s="304"/>
      <c r="C25" s="305"/>
      <c r="D25" s="283"/>
      <c r="E25" s="284"/>
      <c r="F25" s="285">
        <f t="shared" si="0"/>
        <v>0</v>
      </c>
      <c r="G25" s="286">
        <f t="shared" si="1"/>
        <v>0</v>
      </c>
      <c r="H25" s="287">
        <f t="shared" si="3"/>
        <v>1000</v>
      </c>
      <c r="I25" s="288"/>
      <c r="J25" s="289"/>
      <c r="K25" s="286"/>
      <c r="L25" s="286"/>
      <c r="M25" s="286"/>
      <c r="N25" s="286"/>
      <c r="O25" s="286"/>
      <c r="P25" s="286"/>
      <c r="Q25" s="286"/>
      <c r="R25" s="286"/>
      <c r="S25" s="286"/>
      <c r="T25" s="286"/>
      <c r="U25" s="286"/>
      <c r="V25" s="286"/>
      <c r="W25" s="286"/>
      <c r="X25" s="286"/>
      <c r="Y25" s="286"/>
      <c r="Z25" s="286"/>
      <c r="AA25" s="286"/>
      <c r="AB25" s="289"/>
      <c r="AC25" s="286"/>
      <c r="AD25" s="286"/>
      <c r="AE25" s="286"/>
      <c r="AF25" s="286"/>
      <c r="AG25" s="286"/>
      <c r="AH25" s="286"/>
      <c r="AI25" s="286"/>
      <c r="AJ25" s="286"/>
      <c r="AK25" s="286"/>
      <c r="AL25" s="286"/>
      <c r="AM25" s="286"/>
      <c r="AN25" s="286"/>
      <c r="AO25" s="286"/>
      <c r="AP25" s="286"/>
      <c r="AQ25" s="290"/>
      <c r="AR25" s="291">
        <f t="shared" si="4"/>
        <v>0</v>
      </c>
    </row>
    <row r="26" spans="1:44" ht="12.75">
      <c r="A26" s="280">
        <f t="shared" si="2"/>
        <v>64</v>
      </c>
      <c r="B26" s="304"/>
      <c r="C26" s="305"/>
      <c r="D26" s="283"/>
      <c r="E26" s="284"/>
      <c r="F26" s="285">
        <f t="shared" si="0"/>
        <v>0</v>
      </c>
      <c r="G26" s="286">
        <f t="shared" si="1"/>
        <v>0</v>
      </c>
      <c r="H26" s="287">
        <f t="shared" si="3"/>
        <v>1000</v>
      </c>
      <c r="I26" s="288"/>
      <c r="J26" s="289"/>
      <c r="K26" s="286"/>
      <c r="L26" s="286"/>
      <c r="M26" s="286"/>
      <c r="N26" s="286"/>
      <c r="O26" s="286"/>
      <c r="P26" s="286"/>
      <c r="Q26" s="286"/>
      <c r="R26" s="286"/>
      <c r="S26" s="286"/>
      <c r="T26" s="286"/>
      <c r="U26" s="286"/>
      <c r="V26" s="286"/>
      <c r="W26" s="286"/>
      <c r="X26" s="286"/>
      <c r="Y26" s="286"/>
      <c r="Z26" s="286"/>
      <c r="AA26" s="286"/>
      <c r="AB26" s="289"/>
      <c r="AC26" s="286"/>
      <c r="AD26" s="286"/>
      <c r="AE26" s="286"/>
      <c r="AF26" s="286"/>
      <c r="AG26" s="286"/>
      <c r="AH26" s="286"/>
      <c r="AI26" s="286"/>
      <c r="AJ26" s="286"/>
      <c r="AK26" s="286"/>
      <c r="AL26" s="286"/>
      <c r="AM26" s="286"/>
      <c r="AN26" s="286"/>
      <c r="AO26" s="286"/>
      <c r="AP26" s="286"/>
      <c r="AQ26" s="290"/>
      <c r="AR26" s="291">
        <f t="shared" si="4"/>
        <v>0</v>
      </c>
    </row>
    <row r="27" spans="1:44" ht="12.75">
      <c r="A27" s="280">
        <f t="shared" si="2"/>
        <v>65</v>
      </c>
      <c r="B27" s="304"/>
      <c r="C27" s="305"/>
      <c r="D27" s="283"/>
      <c r="E27" s="284"/>
      <c r="F27" s="285">
        <f t="shared" si="0"/>
        <v>0</v>
      </c>
      <c r="G27" s="286">
        <f t="shared" si="1"/>
        <v>0</v>
      </c>
      <c r="H27" s="287">
        <f t="shared" si="3"/>
        <v>1000</v>
      </c>
      <c r="I27" s="288"/>
      <c r="J27" s="289"/>
      <c r="K27" s="286"/>
      <c r="L27" s="286"/>
      <c r="M27" s="286"/>
      <c r="N27" s="286"/>
      <c r="O27" s="286"/>
      <c r="P27" s="286"/>
      <c r="Q27" s="286"/>
      <c r="R27" s="286"/>
      <c r="S27" s="286"/>
      <c r="T27" s="286"/>
      <c r="U27" s="286"/>
      <c r="V27" s="286"/>
      <c r="W27" s="286"/>
      <c r="X27" s="286"/>
      <c r="Y27" s="286"/>
      <c r="Z27" s="286"/>
      <c r="AA27" s="286"/>
      <c r="AB27" s="289"/>
      <c r="AC27" s="286"/>
      <c r="AD27" s="286"/>
      <c r="AE27" s="286"/>
      <c r="AF27" s="286"/>
      <c r="AG27" s="286"/>
      <c r="AH27" s="286"/>
      <c r="AI27" s="286"/>
      <c r="AJ27" s="286"/>
      <c r="AK27" s="286"/>
      <c r="AL27" s="286"/>
      <c r="AM27" s="286"/>
      <c r="AN27" s="286"/>
      <c r="AO27" s="286"/>
      <c r="AP27" s="286"/>
      <c r="AQ27" s="290"/>
      <c r="AR27" s="291">
        <f t="shared" si="4"/>
        <v>0</v>
      </c>
    </row>
    <row r="28" spans="1:44" ht="12.75">
      <c r="A28" s="280">
        <f t="shared" si="2"/>
        <v>66</v>
      </c>
      <c r="B28" s="304"/>
      <c r="C28" s="305"/>
      <c r="D28" s="283"/>
      <c r="E28" s="284"/>
      <c r="F28" s="285">
        <f t="shared" si="0"/>
        <v>0</v>
      </c>
      <c r="G28" s="286">
        <f t="shared" si="1"/>
        <v>0</v>
      </c>
      <c r="H28" s="287">
        <f t="shared" si="3"/>
        <v>1000</v>
      </c>
      <c r="I28" s="288"/>
      <c r="J28" s="289"/>
      <c r="K28" s="286"/>
      <c r="L28" s="286"/>
      <c r="M28" s="286"/>
      <c r="N28" s="286"/>
      <c r="O28" s="286"/>
      <c r="P28" s="286"/>
      <c r="Q28" s="286"/>
      <c r="R28" s="286"/>
      <c r="S28" s="286"/>
      <c r="T28" s="286"/>
      <c r="U28" s="286"/>
      <c r="V28" s="286"/>
      <c r="W28" s="286"/>
      <c r="X28" s="286"/>
      <c r="Y28" s="286"/>
      <c r="Z28" s="286"/>
      <c r="AA28" s="286"/>
      <c r="AB28" s="289"/>
      <c r="AC28" s="286"/>
      <c r="AD28" s="286"/>
      <c r="AE28" s="286"/>
      <c r="AF28" s="286"/>
      <c r="AG28" s="286"/>
      <c r="AH28" s="286"/>
      <c r="AI28" s="286"/>
      <c r="AJ28" s="286"/>
      <c r="AK28" s="286"/>
      <c r="AL28" s="286"/>
      <c r="AM28" s="286"/>
      <c r="AN28" s="286"/>
      <c r="AO28" s="286"/>
      <c r="AP28" s="286"/>
      <c r="AQ28" s="290"/>
      <c r="AR28" s="291">
        <f t="shared" si="4"/>
        <v>0</v>
      </c>
    </row>
    <row r="29" spans="1:44" ht="12.75">
      <c r="A29" s="280">
        <f t="shared" si="2"/>
        <v>67</v>
      </c>
      <c r="B29" s="304"/>
      <c r="C29" s="305"/>
      <c r="D29" s="283"/>
      <c r="E29" s="284"/>
      <c r="F29" s="285">
        <f t="shared" si="0"/>
        <v>0</v>
      </c>
      <c r="G29" s="286">
        <f t="shared" si="1"/>
        <v>0</v>
      </c>
      <c r="H29" s="287">
        <f t="shared" si="3"/>
        <v>1000</v>
      </c>
      <c r="I29" s="288"/>
      <c r="J29" s="289"/>
      <c r="K29" s="286"/>
      <c r="L29" s="286"/>
      <c r="M29" s="286"/>
      <c r="N29" s="286"/>
      <c r="O29" s="286"/>
      <c r="P29" s="286"/>
      <c r="Q29" s="286"/>
      <c r="R29" s="286"/>
      <c r="S29" s="286"/>
      <c r="T29" s="286"/>
      <c r="U29" s="286"/>
      <c r="V29" s="286"/>
      <c r="W29" s="286"/>
      <c r="X29" s="286"/>
      <c r="Y29" s="286"/>
      <c r="Z29" s="286"/>
      <c r="AA29" s="286"/>
      <c r="AB29" s="289"/>
      <c r="AC29" s="286"/>
      <c r="AD29" s="286"/>
      <c r="AE29" s="286"/>
      <c r="AF29" s="286"/>
      <c r="AG29" s="286"/>
      <c r="AH29" s="286"/>
      <c r="AI29" s="286"/>
      <c r="AJ29" s="286"/>
      <c r="AK29" s="286"/>
      <c r="AL29" s="286"/>
      <c r="AM29" s="286"/>
      <c r="AN29" s="286"/>
      <c r="AO29" s="286"/>
      <c r="AP29" s="286"/>
      <c r="AQ29" s="290"/>
      <c r="AR29" s="291">
        <f t="shared" si="4"/>
        <v>0</v>
      </c>
    </row>
    <row r="30" spans="1:44" ht="12.75">
      <c r="A30" s="280">
        <f t="shared" si="2"/>
        <v>68</v>
      </c>
      <c r="B30" s="304"/>
      <c r="C30" s="305"/>
      <c r="D30" s="283"/>
      <c r="E30" s="284"/>
      <c r="F30" s="285">
        <f t="shared" si="0"/>
        <v>0</v>
      </c>
      <c r="G30" s="286">
        <f t="shared" si="1"/>
        <v>0</v>
      </c>
      <c r="H30" s="287">
        <f t="shared" si="3"/>
        <v>1000</v>
      </c>
      <c r="I30" s="288"/>
      <c r="J30" s="289"/>
      <c r="K30" s="286"/>
      <c r="L30" s="286"/>
      <c r="M30" s="286"/>
      <c r="N30" s="286"/>
      <c r="O30" s="286"/>
      <c r="P30" s="286"/>
      <c r="Q30" s="286"/>
      <c r="R30" s="286"/>
      <c r="S30" s="286"/>
      <c r="T30" s="286"/>
      <c r="U30" s="286"/>
      <c r="V30" s="286"/>
      <c r="W30" s="286"/>
      <c r="X30" s="286"/>
      <c r="Y30" s="286"/>
      <c r="Z30" s="286"/>
      <c r="AA30" s="286"/>
      <c r="AB30" s="289"/>
      <c r="AC30" s="286"/>
      <c r="AD30" s="286"/>
      <c r="AE30" s="286"/>
      <c r="AF30" s="286"/>
      <c r="AG30" s="286"/>
      <c r="AH30" s="286"/>
      <c r="AI30" s="286"/>
      <c r="AJ30" s="286"/>
      <c r="AK30" s="286"/>
      <c r="AL30" s="286"/>
      <c r="AM30" s="286"/>
      <c r="AN30" s="286"/>
      <c r="AO30" s="286"/>
      <c r="AP30" s="286"/>
      <c r="AQ30" s="290"/>
      <c r="AR30" s="291">
        <f t="shared" si="4"/>
        <v>0</v>
      </c>
    </row>
    <row r="31" spans="1:44" ht="12.75">
      <c r="A31" s="280">
        <f t="shared" si="2"/>
        <v>69</v>
      </c>
      <c r="B31" s="304"/>
      <c r="C31" s="305"/>
      <c r="D31" s="283"/>
      <c r="E31" s="284"/>
      <c r="F31" s="285">
        <f t="shared" si="0"/>
        <v>0</v>
      </c>
      <c r="G31" s="286">
        <f t="shared" si="1"/>
        <v>0</v>
      </c>
      <c r="H31" s="287">
        <f t="shared" si="3"/>
        <v>1000</v>
      </c>
      <c r="I31" s="288"/>
      <c r="J31" s="289"/>
      <c r="K31" s="286"/>
      <c r="L31" s="286"/>
      <c r="M31" s="286"/>
      <c r="N31" s="286"/>
      <c r="O31" s="286"/>
      <c r="P31" s="286"/>
      <c r="Q31" s="286"/>
      <c r="R31" s="286"/>
      <c r="S31" s="286"/>
      <c r="T31" s="286"/>
      <c r="U31" s="286"/>
      <c r="V31" s="286"/>
      <c r="W31" s="286"/>
      <c r="X31" s="286"/>
      <c r="Y31" s="286"/>
      <c r="Z31" s="286"/>
      <c r="AA31" s="286"/>
      <c r="AB31" s="289"/>
      <c r="AC31" s="286"/>
      <c r="AD31" s="286"/>
      <c r="AE31" s="286"/>
      <c r="AF31" s="286"/>
      <c r="AG31" s="286"/>
      <c r="AH31" s="286"/>
      <c r="AI31" s="286"/>
      <c r="AJ31" s="286"/>
      <c r="AK31" s="286"/>
      <c r="AL31" s="286"/>
      <c r="AM31" s="286"/>
      <c r="AN31" s="286"/>
      <c r="AO31" s="286"/>
      <c r="AP31" s="286"/>
      <c r="AQ31" s="290"/>
      <c r="AR31" s="291">
        <f t="shared" si="4"/>
        <v>0</v>
      </c>
    </row>
    <row r="32" spans="1:44" ht="12.75">
      <c r="A32" s="280">
        <f t="shared" si="2"/>
        <v>70</v>
      </c>
      <c r="B32" s="304"/>
      <c r="C32" s="305"/>
      <c r="D32" s="283"/>
      <c r="E32" s="284"/>
      <c r="F32" s="285">
        <f t="shared" si="0"/>
        <v>0</v>
      </c>
      <c r="G32" s="286">
        <f t="shared" si="1"/>
        <v>0</v>
      </c>
      <c r="H32" s="287">
        <f t="shared" si="3"/>
        <v>1000</v>
      </c>
      <c r="I32" s="288"/>
      <c r="J32" s="289"/>
      <c r="K32" s="286"/>
      <c r="L32" s="286"/>
      <c r="M32" s="286"/>
      <c r="N32" s="286"/>
      <c r="O32" s="286"/>
      <c r="P32" s="286"/>
      <c r="Q32" s="286"/>
      <c r="R32" s="286"/>
      <c r="S32" s="286"/>
      <c r="T32" s="286"/>
      <c r="U32" s="286"/>
      <c r="V32" s="286"/>
      <c r="W32" s="286"/>
      <c r="X32" s="286"/>
      <c r="Y32" s="286"/>
      <c r="Z32" s="286"/>
      <c r="AA32" s="286"/>
      <c r="AB32" s="289"/>
      <c r="AC32" s="286"/>
      <c r="AD32" s="286"/>
      <c r="AE32" s="286"/>
      <c r="AF32" s="286"/>
      <c r="AG32" s="286"/>
      <c r="AH32" s="286"/>
      <c r="AI32" s="286"/>
      <c r="AJ32" s="286"/>
      <c r="AK32" s="286"/>
      <c r="AL32" s="286"/>
      <c r="AM32" s="286"/>
      <c r="AN32" s="286"/>
      <c r="AO32" s="286"/>
      <c r="AP32" s="286"/>
      <c r="AQ32" s="290"/>
      <c r="AR32" s="291">
        <f t="shared" si="4"/>
        <v>0</v>
      </c>
    </row>
    <row r="33" spans="1:44" ht="12.75">
      <c r="A33" s="280">
        <f t="shared" si="2"/>
        <v>71</v>
      </c>
      <c r="B33" s="304"/>
      <c r="C33" s="305"/>
      <c r="D33" s="283"/>
      <c r="E33" s="284"/>
      <c r="F33" s="285">
        <f t="shared" si="0"/>
        <v>0</v>
      </c>
      <c r="G33" s="286">
        <f t="shared" si="1"/>
        <v>0</v>
      </c>
      <c r="H33" s="287">
        <f t="shared" si="3"/>
        <v>1000</v>
      </c>
      <c r="I33" s="288"/>
      <c r="J33" s="289"/>
      <c r="K33" s="286"/>
      <c r="L33" s="286"/>
      <c r="M33" s="286"/>
      <c r="N33" s="286"/>
      <c r="O33" s="286"/>
      <c r="P33" s="286"/>
      <c r="Q33" s="286"/>
      <c r="R33" s="286"/>
      <c r="S33" s="286"/>
      <c r="T33" s="286"/>
      <c r="U33" s="286"/>
      <c r="V33" s="286"/>
      <c r="W33" s="286"/>
      <c r="X33" s="286"/>
      <c r="Y33" s="286"/>
      <c r="Z33" s="286"/>
      <c r="AA33" s="286"/>
      <c r="AB33" s="289"/>
      <c r="AC33" s="286"/>
      <c r="AD33" s="286"/>
      <c r="AE33" s="286"/>
      <c r="AF33" s="286"/>
      <c r="AG33" s="286"/>
      <c r="AH33" s="286"/>
      <c r="AI33" s="286"/>
      <c r="AJ33" s="286"/>
      <c r="AK33" s="286"/>
      <c r="AL33" s="286"/>
      <c r="AM33" s="286"/>
      <c r="AN33" s="286"/>
      <c r="AO33" s="286"/>
      <c r="AP33" s="286"/>
      <c r="AQ33" s="290"/>
      <c r="AR33" s="291">
        <f t="shared" si="4"/>
        <v>0</v>
      </c>
    </row>
    <row r="34" spans="1:44" ht="12.75">
      <c r="A34" s="280">
        <f t="shared" si="2"/>
        <v>72</v>
      </c>
      <c r="B34" s="304"/>
      <c r="C34" s="305"/>
      <c r="D34" s="283"/>
      <c r="E34" s="284"/>
      <c r="F34" s="285">
        <f t="shared" si="0"/>
        <v>0</v>
      </c>
      <c r="G34" s="286">
        <f t="shared" si="1"/>
        <v>0</v>
      </c>
      <c r="H34" s="287">
        <f t="shared" si="3"/>
        <v>1000</v>
      </c>
      <c r="I34" s="288"/>
      <c r="J34" s="289"/>
      <c r="K34" s="286"/>
      <c r="L34" s="286"/>
      <c r="M34" s="286"/>
      <c r="N34" s="286"/>
      <c r="O34" s="286"/>
      <c r="P34" s="286"/>
      <c r="Q34" s="286"/>
      <c r="R34" s="286"/>
      <c r="S34" s="286"/>
      <c r="T34" s="286"/>
      <c r="U34" s="286"/>
      <c r="V34" s="286"/>
      <c r="W34" s="286"/>
      <c r="X34" s="286"/>
      <c r="Y34" s="286"/>
      <c r="Z34" s="286"/>
      <c r="AA34" s="286"/>
      <c r="AB34" s="289"/>
      <c r="AC34" s="286"/>
      <c r="AD34" s="286"/>
      <c r="AE34" s="286"/>
      <c r="AF34" s="286"/>
      <c r="AG34" s="286"/>
      <c r="AH34" s="286"/>
      <c r="AI34" s="286"/>
      <c r="AJ34" s="286"/>
      <c r="AK34" s="286"/>
      <c r="AL34" s="286"/>
      <c r="AM34" s="286"/>
      <c r="AN34" s="286"/>
      <c r="AO34" s="286"/>
      <c r="AP34" s="286"/>
      <c r="AQ34" s="290"/>
      <c r="AR34" s="291">
        <f t="shared" si="4"/>
        <v>0</v>
      </c>
    </row>
    <row r="35" spans="1:44" ht="12.75">
      <c r="A35" s="280">
        <f t="shared" si="2"/>
        <v>73</v>
      </c>
      <c r="B35" s="304"/>
      <c r="C35" s="305"/>
      <c r="D35" s="283"/>
      <c r="E35" s="284"/>
      <c r="F35" s="285">
        <f t="shared" si="0"/>
        <v>0</v>
      </c>
      <c r="G35" s="286">
        <f t="shared" si="1"/>
        <v>0</v>
      </c>
      <c r="H35" s="287">
        <f t="shared" si="3"/>
        <v>1000</v>
      </c>
      <c r="I35" s="288"/>
      <c r="J35" s="289"/>
      <c r="K35" s="286"/>
      <c r="L35" s="286"/>
      <c r="M35" s="286"/>
      <c r="N35" s="286"/>
      <c r="O35" s="286"/>
      <c r="P35" s="286"/>
      <c r="Q35" s="286"/>
      <c r="R35" s="286"/>
      <c r="S35" s="286"/>
      <c r="T35" s="286"/>
      <c r="U35" s="286"/>
      <c r="V35" s="286"/>
      <c r="W35" s="286"/>
      <c r="X35" s="286"/>
      <c r="Y35" s="286"/>
      <c r="Z35" s="286"/>
      <c r="AA35" s="286"/>
      <c r="AB35" s="289"/>
      <c r="AC35" s="286"/>
      <c r="AD35" s="286"/>
      <c r="AE35" s="286"/>
      <c r="AF35" s="286"/>
      <c r="AG35" s="286"/>
      <c r="AH35" s="286"/>
      <c r="AI35" s="286"/>
      <c r="AJ35" s="286"/>
      <c r="AK35" s="286"/>
      <c r="AL35" s="286"/>
      <c r="AM35" s="286"/>
      <c r="AN35" s="286"/>
      <c r="AO35" s="286"/>
      <c r="AP35" s="286"/>
      <c r="AQ35" s="290"/>
      <c r="AR35" s="291">
        <f t="shared" si="4"/>
        <v>0</v>
      </c>
    </row>
    <row r="36" spans="1:44" ht="12.75">
      <c r="A36" s="280">
        <f t="shared" si="2"/>
        <v>74</v>
      </c>
      <c r="B36" s="304"/>
      <c r="C36" s="305"/>
      <c r="D36" s="283"/>
      <c r="E36" s="284"/>
      <c r="F36" s="285">
        <f t="shared" si="0"/>
        <v>0</v>
      </c>
      <c r="G36" s="286">
        <f t="shared" si="1"/>
        <v>0</v>
      </c>
      <c r="H36" s="287">
        <f t="shared" si="3"/>
        <v>1000</v>
      </c>
      <c r="I36" s="288"/>
      <c r="J36" s="289"/>
      <c r="K36" s="286"/>
      <c r="L36" s="286"/>
      <c r="M36" s="286"/>
      <c r="N36" s="286"/>
      <c r="O36" s="286"/>
      <c r="P36" s="286"/>
      <c r="Q36" s="286"/>
      <c r="R36" s="286"/>
      <c r="S36" s="286"/>
      <c r="T36" s="286"/>
      <c r="U36" s="286"/>
      <c r="V36" s="286"/>
      <c r="W36" s="286"/>
      <c r="X36" s="286"/>
      <c r="Y36" s="286"/>
      <c r="Z36" s="286"/>
      <c r="AA36" s="286"/>
      <c r="AB36" s="289"/>
      <c r="AC36" s="286"/>
      <c r="AD36" s="286"/>
      <c r="AE36" s="286"/>
      <c r="AF36" s="286"/>
      <c r="AG36" s="286"/>
      <c r="AH36" s="286"/>
      <c r="AI36" s="286"/>
      <c r="AJ36" s="286"/>
      <c r="AK36" s="286"/>
      <c r="AL36" s="286"/>
      <c r="AM36" s="286"/>
      <c r="AN36" s="286"/>
      <c r="AO36" s="286"/>
      <c r="AP36" s="286"/>
      <c r="AQ36" s="290"/>
      <c r="AR36" s="291">
        <f t="shared" si="4"/>
        <v>0</v>
      </c>
    </row>
    <row r="37" spans="1:44" ht="12.75">
      <c r="A37" s="280">
        <f t="shared" si="2"/>
        <v>75</v>
      </c>
      <c r="B37" s="304"/>
      <c r="C37" s="305"/>
      <c r="D37" s="283"/>
      <c r="E37" s="284"/>
      <c r="F37" s="285">
        <f t="shared" si="0"/>
        <v>0</v>
      </c>
      <c r="G37" s="286">
        <f t="shared" si="1"/>
        <v>0</v>
      </c>
      <c r="H37" s="287">
        <f t="shared" si="3"/>
        <v>1000</v>
      </c>
      <c r="I37" s="288"/>
      <c r="J37" s="289"/>
      <c r="K37" s="286"/>
      <c r="L37" s="286"/>
      <c r="M37" s="286"/>
      <c r="N37" s="286"/>
      <c r="O37" s="286"/>
      <c r="P37" s="286"/>
      <c r="Q37" s="286"/>
      <c r="R37" s="286"/>
      <c r="S37" s="286"/>
      <c r="T37" s="286"/>
      <c r="U37" s="286"/>
      <c r="V37" s="286"/>
      <c r="W37" s="286"/>
      <c r="X37" s="286"/>
      <c r="Y37" s="286"/>
      <c r="Z37" s="286"/>
      <c r="AA37" s="286"/>
      <c r="AB37" s="289"/>
      <c r="AC37" s="286"/>
      <c r="AD37" s="286"/>
      <c r="AE37" s="286"/>
      <c r="AF37" s="286"/>
      <c r="AG37" s="286"/>
      <c r="AH37" s="286"/>
      <c r="AI37" s="286"/>
      <c r="AJ37" s="286"/>
      <c r="AK37" s="286"/>
      <c r="AL37" s="286"/>
      <c r="AM37" s="286"/>
      <c r="AN37" s="286"/>
      <c r="AO37" s="286"/>
      <c r="AP37" s="286"/>
      <c r="AQ37" s="290"/>
      <c r="AR37" s="291">
        <f t="shared" si="4"/>
        <v>0</v>
      </c>
    </row>
    <row r="38" spans="1:44" ht="12.75">
      <c r="A38" s="280">
        <f t="shared" si="2"/>
        <v>76</v>
      </c>
      <c r="B38" s="304"/>
      <c r="C38" s="305"/>
      <c r="D38" s="283"/>
      <c r="E38" s="284"/>
      <c r="F38" s="285">
        <f t="shared" si="0"/>
        <v>0</v>
      </c>
      <c r="G38" s="286">
        <f t="shared" si="1"/>
        <v>0</v>
      </c>
      <c r="H38" s="287">
        <f t="shared" si="3"/>
        <v>1000</v>
      </c>
      <c r="I38" s="288"/>
      <c r="J38" s="289"/>
      <c r="K38" s="286"/>
      <c r="L38" s="286"/>
      <c r="M38" s="286"/>
      <c r="N38" s="286"/>
      <c r="O38" s="286"/>
      <c r="P38" s="286"/>
      <c r="Q38" s="286"/>
      <c r="R38" s="286"/>
      <c r="S38" s="286"/>
      <c r="T38" s="286"/>
      <c r="U38" s="286"/>
      <c r="V38" s="286"/>
      <c r="W38" s="286"/>
      <c r="X38" s="286"/>
      <c r="Y38" s="286"/>
      <c r="Z38" s="286"/>
      <c r="AA38" s="286"/>
      <c r="AB38" s="289"/>
      <c r="AC38" s="286"/>
      <c r="AD38" s="286"/>
      <c r="AE38" s="286"/>
      <c r="AF38" s="286"/>
      <c r="AG38" s="286"/>
      <c r="AH38" s="286"/>
      <c r="AI38" s="286"/>
      <c r="AJ38" s="286"/>
      <c r="AK38" s="286"/>
      <c r="AL38" s="286"/>
      <c r="AM38" s="286"/>
      <c r="AN38" s="286"/>
      <c r="AO38" s="286"/>
      <c r="AP38" s="286"/>
      <c r="AQ38" s="290"/>
      <c r="AR38" s="291">
        <f t="shared" si="4"/>
        <v>0</v>
      </c>
    </row>
    <row r="39" spans="1:44" ht="12.75">
      <c r="A39" s="280">
        <f t="shared" si="2"/>
        <v>77</v>
      </c>
      <c r="B39" s="304"/>
      <c r="C39" s="305"/>
      <c r="D39" s="283"/>
      <c r="E39" s="284"/>
      <c r="F39" s="285">
        <f t="shared" si="0"/>
        <v>0</v>
      </c>
      <c r="G39" s="286">
        <f t="shared" si="1"/>
        <v>0</v>
      </c>
      <c r="H39" s="287">
        <f t="shared" si="3"/>
        <v>1000</v>
      </c>
      <c r="I39" s="288"/>
      <c r="J39" s="289"/>
      <c r="K39" s="286"/>
      <c r="L39" s="286"/>
      <c r="M39" s="286"/>
      <c r="N39" s="286"/>
      <c r="O39" s="286"/>
      <c r="P39" s="286"/>
      <c r="Q39" s="286"/>
      <c r="R39" s="286"/>
      <c r="S39" s="286"/>
      <c r="T39" s="286"/>
      <c r="U39" s="286"/>
      <c r="V39" s="286"/>
      <c r="W39" s="286"/>
      <c r="X39" s="286"/>
      <c r="Y39" s="286"/>
      <c r="Z39" s="286"/>
      <c r="AA39" s="286"/>
      <c r="AB39" s="289"/>
      <c r="AC39" s="286"/>
      <c r="AD39" s="286"/>
      <c r="AE39" s="286"/>
      <c r="AF39" s="286"/>
      <c r="AG39" s="286"/>
      <c r="AH39" s="286"/>
      <c r="AI39" s="286"/>
      <c r="AJ39" s="286"/>
      <c r="AK39" s="286"/>
      <c r="AL39" s="286"/>
      <c r="AM39" s="286"/>
      <c r="AN39" s="286"/>
      <c r="AO39" s="286"/>
      <c r="AP39" s="286"/>
      <c r="AQ39" s="290"/>
      <c r="AR39" s="291">
        <f t="shared" si="4"/>
        <v>0</v>
      </c>
    </row>
    <row r="40" spans="1:44" ht="12.75">
      <c r="A40" s="280">
        <f t="shared" si="2"/>
        <v>78</v>
      </c>
      <c r="B40" s="304"/>
      <c r="C40" s="305"/>
      <c r="D40" s="283"/>
      <c r="E40" s="284"/>
      <c r="F40" s="285">
        <f t="shared" si="0"/>
        <v>0</v>
      </c>
      <c r="G40" s="286">
        <f t="shared" si="1"/>
        <v>0</v>
      </c>
      <c r="H40" s="287">
        <f t="shared" si="3"/>
        <v>1000</v>
      </c>
      <c r="I40" s="288"/>
      <c r="J40" s="289"/>
      <c r="K40" s="286"/>
      <c r="L40" s="286"/>
      <c r="M40" s="286"/>
      <c r="N40" s="286"/>
      <c r="O40" s="286"/>
      <c r="P40" s="286"/>
      <c r="Q40" s="286"/>
      <c r="R40" s="286"/>
      <c r="S40" s="286"/>
      <c r="T40" s="286"/>
      <c r="U40" s="286"/>
      <c r="V40" s="286"/>
      <c r="W40" s="286"/>
      <c r="X40" s="286"/>
      <c r="Y40" s="286"/>
      <c r="Z40" s="286"/>
      <c r="AA40" s="286"/>
      <c r="AB40" s="289"/>
      <c r="AC40" s="286"/>
      <c r="AD40" s="286"/>
      <c r="AE40" s="286"/>
      <c r="AF40" s="286"/>
      <c r="AG40" s="286"/>
      <c r="AH40" s="286"/>
      <c r="AI40" s="286"/>
      <c r="AJ40" s="286"/>
      <c r="AK40" s="286"/>
      <c r="AL40" s="286"/>
      <c r="AM40" s="286"/>
      <c r="AN40" s="286"/>
      <c r="AO40" s="286"/>
      <c r="AP40" s="286"/>
      <c r="AQ40" s="290"/>
      <c r="AR40" s="291">
        <f t="shared" si="4"/>
        <v>0</v>
      </c>
    </row>
    <row r="41" spans="1:44" ht="12.75">
      <c r="A41" s="280">
        <f t="shared" si="2"/>
        <v>79</v>
      </c>
      <c r="B41" s="304"/>
      <c r="C41" s="305"/>
      <c r="D41" s="283"/>
      <c r="E41" s="284"/>
      <c r="F41" s="285">
        <f t="shared" si="0"/>
        <v>0</v>
      </c>
      <c r="G41" s="286">
        <f t="shared" si="1"/>
        <v>0</v>
      </c>
      <c r="H41" s="287">
        <f t="shared" si="3"/>
        <v>1000</v>
      </c>
      <c r="I41" s="288"/>
      <c r="J41" s="289"/>
      <c r="K41" s="286"/>
      <c r="L41" s="286"/>
      <c r="M41" s="286"/>
      <c r="N41" s="286"/>
      <c r="O41" s="286"/>
      <c r="P41" s="286"/>
      <c r="Q41" s="286"/>
      <c r="R41" s="286"/>
      <c r="S41" s="286"/>
      <c r="T41" s="286"/>
      <c r="U41" s="286"/>
      <c r="V41" s="286"/>
      <c r="W41" s="286"/>
      <c r="X41" s="286"/>
      <c r="Y41" s="286"/>
      <c r="Z41" s="286"/>
      <c r="AA41" s="286"/>
      <c r="AB41" s="289"/>
      <c r="AC41" s="286"/>
      <c r="AD41" s="286"/>
      <c r="AE41" s="286"/>
      <c r="AF41" s="286"/>
      <c r="AG41" s="286"/>
      <c r="AH41" s="286"/>
      <c r="AI41" s="286"/>
      <c r="AJ41" s="286"/>
      <c r="AK41" s="286"/>
      <c r="AL41" s="286"/>
      <c r="AM41" s="286"/>
      <c r="AN41" s="286"/>
      <c r="AO41" s="286"/>
      <c r="AP41" s="286"/>
      <c r="AQ41" s="290"/>
      <c r="AR41" s="291">
        <f t="shared" si="4"/>
        <v>0</v>
      </c>
    </row>
    <row r="42" spans="1:44" ht="12.75">
      <c r="A42" s="280">
        <f t="shared" si="2"/>
        <v>80</v>
      </c>
      <c r="B42" s="304"/>
      <c r="C42" s="305"/>
      <c r="D42" s="283"/>
      <c r="E42" s="284"/>
      <c r="F42" s="285">
        <f t="shared" si="0"/>
        <v>0</v>
      </c>
      <c r="G42" s="286">
        <f t="shared" si="1"/>
        <v>0</v>
      </c>
      <c r="H42" s="287">
        <f t="shared" si="3"/>
        <v>1000</v>
      </c>
      <c r="I42" s="288"/>
      <c r="J42" s="289"/>
      <c r="K42" s="286"/>
      <c r="L42" s="286"/>
      <c r="M42" s="286"/>
      <c r="N42" s="286"/>
      <c r="O42" s="286"/>
      <c r="P42" s="286"/>
      <c r="Q42" s="286"/>
      <c r="R42" s="286"/>
      <c r="S42" s="286"/>
      <c r="T42" s="286"/>
      <c r="U42" s="286"/>
      <c r="V42" s="286"/>
      <c r="W42" s="286"/>
      <c r="X42" s="286"/>
      <c r="Y42" s="286"/>
      <c r="Z42" s="286"/>
      <c r="AA42" s="286"/>
      <c r="AB42" s="289"/>
      <c r="AC42" s="286"/>
      <c r="AD42" s="286"/>
      <c r="AE42" s="286"/>
      <c r="AF42" s="286"/>
      <c r="AG42" s="286"/>
      <c r="AH42" s="286"/>
      <c r="AI42" s="286"/>
      <c r="AJ42" s="286"/>
      <c r="AK42" s="286"/>
      <c r="AL42" s="286"/>
      <c r="AM42" s="286"/>
      <c r="AN42" s="286"/>
      <c r="AO42" s="286"/>
      <c r="AP42" s="286"/>
      <c r="AQ42" s="290"/>
      <c r="AR42" s="291">
        <f t="shared" si="4"/>
        <v>0</v>
      </c>
    </row>
    <row r="43" spans="1:44" ht="12.75">
      <c r="A43" s="280">
        <f t="shared" si="2"/>
        <v>81</v>
      </c>
      <c r="B43" s="304"/>
      <c r="C43" s="305"/>
      <c r="D43" s="283"/>
      <c r="E43" s="284"/>
      <c r="F43" s="285">
        <f t="shared" si="0"/>
        <v>0</v>
      </c>
      <c r="G43" s="286">
        <f t="shared" si="1"/>
        <v>0</v>
      </c>
      <c r="H43" s="287">
        <f t="shared" si="3"/>
        <v>1000</v>
      </c>
      <c r="I43" s="288"/>
      <c r="J43" s="289"/>
      <c r="K43" s="286"/>
      <c r="L43" s="286"/>
      <c r="M43" s="286"/>
      <c r="N43" s="286"/>
      <c r="O43" s="286"/>
      <c r="P43" s="286"/>
      <c r="Q43" s="286"/>
      <c r="R43" s="286"/>
      <c r="S43" s="286"/>
      <c r="T43" s="286"/>
      <c r="U43" s="286"/>
      <c r="V43" s="286"/>
      <c r="W43" s="286"/>
      <c r="X43" s="286"/>
      <c r="Y43" s="286"/>
      <c r="Z43" s="286"/>
      <c r="AA43" s="286"/>
      <c r="AB43" s="289"/>
      <c r="AC43" s="286"/>
      <c r="AD43" s="286"/>
      <c r="AE43" s="286"/>
      <c r="AF43" s="286"/>
      <c r="AG43" s="286"/>
      <c r="AH43" s="286"/>
      <c r="AI43" s="286"/>
      <c r="AJ43" s="286"/>
      <c r="AK43" s="286"/>
      <c r="AL43" s="286"/>
      <c r="AM43" s="286"/>
      <c r="AN43" s="286"/>
      <c r="AO43" s="286"/>
      <c r="AP43" s="286"/>
      <c r="AQ43" s="290"/>
      <c r="AR43" s="291">
        <f t="shared" si="4"/>
        <v>0</v>
      </c>
    </row>
    <row r="44" spans="1:44" ht="12.75">
      <c r="A44" s="280">
        <f t="shared" si="2"/>
        <v>82</v>
      </c>
      <c r="B44" s="304"/>
      <c r="C44" s="305"/>
      <c r="D44" s="283"/>
      <c r="E44" s="284"/>
      <c r="F44" s="285">
        <f t="shared" si="0"/>
        <v>0</v>
      </c>
      <c r="G44" s="286">
        <f t="shared" si="1"/>
        <v>0</v>
      </c>
      <c r="H44" s="287">
        <f t="shared" si="3"/>
        <v>1000</v>
      </c>
      <c r="I44" s="288"/>
      <c r="J44" s="289"/>
      <c r="K44" s="286"/>
      <c r="L44" s="286"/>
      <c r="M44" s="286"/>
      <c r="N44" s="286"/>
      <c r="O44" s="286"/>
      <c r="P44" s="286"/>
      <c r="Q44" s="286"/>
      <c r="R44" s="286"/>
      <c r="S44" s="286"/>
      <c r="T44" s="286"/>
      <c r="U44" s="286"/>
      <c r="V44" s="286"/>
      <c r="W44" s="286"/>
      <c r="X44" s="286"/>
      <c r="Y44" s="286"/>
      <c r="Z44" s="286"/>
      <c r="AA44" s="286"/>
      <c r="AB44" s="289"/>
      <c r="AC44" s="286"/>
      <c r="AD44" s="286"/>
      <c r="AE44" s="286"/>
      <c r="AF44" s="286"/>
      <c r="AG44" s="286"/>
      <c r="AH44" s="286"/>
      <c r="AI44" s="286"/>
      <c r="AJ44" s="286"/>
      <c r="AK44" s="286"/>
      <c r="AL44" s="286"/>
      <c r="AM44" s="286"/>
      <c r="AN44" s="286"/>
      <c r="AO44" s="286"/>
      <c r="AP44" s="286"/>
      <c r="AQ44" s="290"/>
      <c r="AR44" s="291">
        <f t="shared" si="4"/>
        <v>0</v>
      </c>
    </row>
    <row r="45" spans="1:44" ht="12.75">
      <c r="A45" s="280">
        <f t="shared" si="2"/>
        <v>83</v>
      </c>
      <c r="B45" s="304"/>
      <c r="C45" s="305"/>
      <c r="D45" s="283"/>
      <c r="E45" s="284"/>
      <c r="F45" s="285">
        <f t="shared" si="0"/>
        <v>0</v>
      </c>
      <c r="G45" s="286">
        <f t="shared" si="1"/>
        <v>0</v>
      </c>
      <c r="H45" s="287">
        <f t="shared" si="3"/>
        <v>1000</v>
      </c>
      <c r="I45" s="288"/>
      <c r="J45" s="289"/>
      <c r="K45" s="286"/>
      <c r="L45" s="286"/>
      <c r="M45" s="286"/>
      <c r="N45" s="286"/>
      <c r="O45" s="286"/>
      <c r="P45" s="286"/>
      <c r="Q45" s="286"/>
      <c r="R45" s="286"/>
      <c r="S45" s="286"/>
      <c r="T45" s="286"/>
      <c r="U45" s="286"/>
      <c r="V45" s="286"/>
      <c r="W45" s="286"/>
      <c r="X45" s="286"/>
      <c r="Y45" s="286"/>
      <c r="Z45" s="286"/>
      <c r="AA45" s="286"/>
      <c r="AB45" s="289"/>
      <c r="AC45" s="286"/>
      <c r="AD45" s="286"/>
      <c r="AE45" s="286"/>
      <c r="AF45" s="286"/>
      <c r="AG45" s="286"/>
      <c r="AH45" s="286"/>
      <c r="AI45" s="286"/>
      <c r="AJ45" s="286"/>
      <c r="AK45" s="286"/>
      <c r="AL45" s="286"/>
      <c r="AM45" s="286"/>
      <c r="AN45" s="286"/>
      <c r="AO45" s="286"/>
      <c r="AP45" s="286"/>
      <c r="AQ45" s="290"/>
      <c r="AR45" s="291">
        <f t="shared" si="4"/>
        <v>0</v>
      </c>
    </row>
    <row r="46" spans="1:44" ht="12.75">
      <c r="A46" s="280">
        <f t="shared" si="2"/>
        <v>84</v>
      </c>
      <c r="B46" s="304"/>
      <c r="C46" s="305"/>
      <c r="D46" s="283"/>
      <c r="E46" s="284"/>
      <c r="F46" s="285">
        <f t="shared" si="0"/>
        <v>0</v>
      </c>
      <c r="G46" s="286">
        <f t="shared" si="1"/>
        <v>0</v>
      </c>
      <c r="H46" s="287">
        <f t="shared" si="3"/>
        <v>1000</v>
      </c>
      <c r="I46" s="288"/>
      <c r="J46" s="289"/>
      <c r="K46" s="286"/>
      <c r="L46" s="286"/>
      <c r="M46" s="286"/>
      <c r="N46" s="286"/>
      <c r="O46" s="286"/>
      <c r="P46" s="286"/>
      <c r="Q46" s="286"/>
      <c r="R46" s="286"/>
      <c r="S46" s="286"/>
      <c r="T46" s="286"/>
      <c r="U46" s="286"/>
      <c r="V46" s="286"/>
      <c r="W46" s="286"/>
      <c r="X46" s="286"/>
      <c r="Y46" s="286"/>
      <c r="Z46" s="286"/>
      <c r="AA46" s="286"/>
      <c r="AB46" s="289"/>
      <c r="AC46" s="286"/>
      <c r="AD46" s="286"/>
      <c r="AE46" s="286"/>
      <c r="AF46" s="286"/>
      <c r="AG46" s="286"/>
      <c r="AH46" s="286"/>
      <c r="AI46" s="286"/>
      <c r="AJ46" s="286"/>
      <c r="AK46" s="286"/>
      <c r="AL46" s="286"/>
      <c r="AM46" s="286"/>
      <c r="AN46" s="286"/>
      <c r="AO46" s="286"/>
      <c r="AP46" s="286"/>
      <c r="AQ46" s="290"/>
      <c r="AR46" s="291">
        <f t="shared" si="4"/>
        <v>0</v>
      </c>
    </row>
    <row r="47" spans="1:44" ht="12.75">
      <c r="A47" s="280">
        <f t="shared" si="2"/>
        <v>85</v>
      </c>
      <c r="B47" s="304"/>
      <c r="C47" s="305"/>
      <c r="D47" s="283"/>
      <c r="E47" s="284"/>
      <c r="F47" s="285">
        <f t="shared" si="0"/>
        <v>0</v>
      </c>
      <c r="G47" s="286">
        <f t="shared" si="1"/>
        <v>0</v>
      </c>
      <c r="H47" s="287">
        <f t="shared" si="3"/>
        <v>1000</v>
      </c>
      <c r="I47" s="288"/>
      <c r="J47" s="289"/>
      <c r="K47" s="286"/>
      <c r="L47" s="286"/>
      <c r="M47" s="286"/>
      <c r="N47" s="286"/>
      <c r="O47" s="286"/>
      <c r="P47" s="286"/>
      <c r="Q47" s="286"/>
      <c r="R47" s="286"/>
      <c r="S47" s="286"/>
      <c r="T47" s="286"/>
      <c r="U47" s="286"/>
      <c r="V47" s="286"/>
      <c r="W47" s="286"/>
      <c r="X47" s="286"/>
      <c r="Y47" s="286"/>
      <c r="Z47" s="286"/>
      <c r="AA47" s="286"/>
      <c r="AB47" s="289"/>
      <c r="AC47" s="286"/>
      <c r="AD47" s="286"/>
      <c r="AE47" s="286"/>
      <c r="AF47" s="286"/>
      <c r="AG47" s="286"/>
      <c r="AH47" s="286"/>
      <c r="AI47" s="286"/>
      <c r="AJ47" s="286"/>
      <c r="AK47" s="286"/>
      <c r="AL47" s="286"/>
      <c r="AM47" s="286"/>
      <c r="AN47" s="286"/>
      <c r="AO47" s="286"/>
      <c r="AP47" s="286"/>
      <c r="AQ47" s="290"/>
      <c r="AR47" s="291">
        <f t="shared" si="4"/>
        <v>0</v>
      </c>
    </row>
    <row r="48" spans="1:44" ht="12.75">
      <c r="A48" s="280">
        <f>+A47+1</f>
        <v>86</v>
      </c>
      <c r="B48" s="304"/>
      <c r="C48" s="305"/>
      <c r="D48" s="283"/>
      <c r="E48" s="284"/>
      <c r="F48" s="285">
        <f t="shared" si="0"/>
        <v>0</v>
      </c>
      <c r="G48" s="286">
        <f t="shared" si="1"/>
        <v>0</v>
      </c>
      <c r="H48" s="287">
        <f t="shared" si="3"/>
        <v>1000</v>
      </c>
      <c r="I48" s="288"/>
      <c r="J48" s="289"/>
      <c r="K48" s="286"/>
      <c r="L48" s="286"/>
      <c r="M48" s="286"/>
      <c r="N48" s="286"/>
      <c r="O48" s="286"/>
      <c r="P48" s="286"/>
      <c r="Q48" s="286"/>
      <c r="R48" s="286"/>
      <c r="S48" s="286"/>
      <c r="T48" s="286"/>
      <c r="U48" s="286"/>
      <c r="V48" s="286"/>
      <c r="W48" s="286"/>
      <c r="X48" s="286"/>
      <c r="Y48" s="286"/>
      <c r="Z48" s="286"/>
      <c r="AA48" s="286"/>
      <c r="AB48" s="289"/>
      <c r="AC48" s="286"/>
      <c r="AD48" s="286"/>
      <c r="AE48" s="286"/>
      <c r="AF48" s="286"/>
      <c r="AG48" s="286"/>
      <c r="AH48" s="286"/>
      <c r="AI48" s="286"/>
      <c r="AJ48" s="286"/>
      <c r="AK48" s="286"/>
      <c r="AL48" s="286"/>
      <c r="AM48" s="286"/>
      <c r="AN48" s="286"/>
      <c r="AO48" s="286"/>
      <c r="AP48" s="286"/>
      <c r="AQ48" s="290"/>
      <c r="AR48" s="291">
        <f t="shared" si="4"/>
        <v>0</v>
      </c>
    </row>
    <row r="49" spans="1:44" ht="12.75">
      <c r="A49" s="280">
        <f>+A48+1</f>
        <v>87</v>
      </c>
      <c r="B49" s="304"/>
      <c r="C49" s="305"/>
      <c r="D49" s="283"/>
      <c r="E49" s="284"/>
      <c r="F49" s="285">
        <f t="shared" si="0"/>
        <v>0</v>
      </c>
      <c r="G49" s="286">
        <f t="shared" si="1"/>
        <v>0</v>
      </c>
      <c r="H49" s="287">
        <f t="shared" si="3"/>
        <v>1000</v>
      </c>
      <c r="I49" s="288"/>
      <c r="J49" s="289"/>
      <c r="K49" s="286"/>
      <c r="L49" s="286"/>
      <c r="M49" s="286"/>
      <c r="N49" s="286"/>
      <c r="O49" s="286"/>
      <c r="P49" s="286"/>
      <c r="Q49" s="286"/>
      <c r="R49" s="286"/>
      <c r="S49" s="286"/>
      <c r="T49" s="286"/>
      <c r="U49" s="286"/>
      <c r="V49" s="286"/>
      <c r="W49" s="286"/>
      <c r="X49" s="286"/>
      <c r="Y49" s="286"/>
      <c r="Z49" s="286"/>
      <c r="AA49" s="286"/>
      <c r="AB49" s="289"/>
      <c r="AC49" s="286"/>
      <c r="AD49" s="286"/>
      <c r="AE49" s="286"/>
      <c r="AF49" s="286"/>
      <c r="AG49" s="286"/>
      <c r="AH49" s="286"/>
      <c r="AI49" s="286"/>
      <c r="AJ49" s="286"/>
      <c r="AK49" s="286"/>
      <c r="AL49" s="286"/>
      <c r="AM49" s="286"/>
      <c r="AN49" s="286"/>
      <c r="AO49" s="286"/>
      <c r="AP49" s="286"/>
      <c r="AQ49" s="290"/>
      <c r="AR49" s="291">
        <f t="shared" si="4"/>
        <v>0</v>
      </c>
    </row>
    <row r="50" spans="1:44" ht="12.75">
      <c r="A50" s="280">
        <f>+A49+1</f>
        <v>88</v>
      </c>
      <c r="B50" s="304"/>
      <c r="C50" s="305"/>
      <c r="D50" s="283"/>
      <c r="E50" s="284"/>
      <c r="F50" s="285">
        <f t="shared" si="0"/>
        <v>0</v>
      </c>
      <c r="G50" s="286">
        <f t="shared" si="1"/>
        <v>0</v>
      </c>
      <c r="H50" s="287">
        <f t="shared" si="3"/>
        <v>1000</v>
      </c>
      <c r="I50" s="288"/>
      <c r="J50" s="289"/>
      <c r="K50" s="286"/>
      <c r="L50" s="286"/>
      <c r="M50" s="286"/>
      <c r="N50" s="286"/>
      <c r="O50" s="286"/>
      <c r="P50" s="286"/>
      <c r="Q50" s="286"/>
      <c r="R50" s="286"/>
      <c r="S50" s="286"/>
      <c r="T50" s="286"/>
      <c r="U50" s="286"/>
      <c r="V50" s="286"/>
      <c r="W50" s="286"/>
      <c r="X50" s="286"/>
      <c r="Y50" s="286"/>
      <c r="Z50" s="286"/>
      <c r="AA50" s="286"/>
      <c r="AB50" s="289"/>
      <c r="AC50" s="286"/>
      <c r="AD50" s="286"/>
      <c r="AE50" s="286"/>
      <c r="AF50" s="286"/>
      <c r="AG50" s="286"/>
      <c r="AH50" s="286"/>
      <c r="AI50" s="286"/>
      <c r="AJ50" s="286"/>
      <c r="AK50" s="286"/>
      <c r="AL50" s="286"/>
      <c r="AM50" s="286"/>
      <c r="AN50" s="286"/>
      <c r="AO50" s="286"/>
      <c r="AP50" s="286"/>
      <c r="AQ50" s="290"/>
      <c r="AR50" s="291">
        <f t="shared" si="4"/>
        <v>0</v>
      </c>
    </row>
    <row r="51" spans="1:44" ht="12.75">
      <c r="A51" s="280">
        <f>+A50+1</f>
        <v>89</v>
      </c>
      <c r="B51" s="304"/>
      <c r="C51" s="305"/>
      <c r="D51" s="283"/>
      <c r="E51" s="284"/>
      <c r="F51" s="285">
        <f t="shared" si="0"/>
        <v>0</v>
      </c>
      <c r="G51" s="286">
        <f t="shared" si="1"/>
        <v>0</v>
      </c>
      <c r="H51" s="287">
        <f t="shared" si="3"/>
        <v>1000</v>
      </c>
      <c r="I51" s="288"/>
      <c r="J51" s="289"/>
      <c r="K51" s="286"/>
      <c r="L51" s="286"/>
      <c r="M51" s="286"/>
      <c r="N51" s="286"/>
      <c r="O51" s="286"/>
      <c r="P51" s="286"/>
      <c r="Q51" s="286"/>
      <c r="R51" s="286"/>
      <c r="S51" s="286"/>
      <c r="T51" s="286"/>
      <c r="U51" s="286"/>
      <c r="V51" s="286"/>
      <c r="W51" s="286"/>
      <c r="X51" s="286"/>
      <c r="Y51" s="286"/>
      <c r="Z51" s="286"/>
      <c r="AA51" s="286"/>
      <c r="AB51" s="289"/>
      <c r="AC51" s="286"/>
      <c r="AD51" s="286"/>
      <c r="AE51" s="286"/>
      <c r="AF51" s="286"/>
      <c r="AG51" s="286"/>
      <c r="AH51" s="286"/>
      <c r="AI51" s="286"/>
      <c r="AJ51" s="286"/>
      <c r="AK51" s="286"/>
      <c r="AL51" s="286"/>
      <c r="AM51" s="286"/>
      <c r="AN51" s="286"/>
      <c r="AO51" s="286"/>
      <c r="AP51" s="286"/>
      <c r="AQ51" s="290"/>
      <c r="AR51" s="291">
        <f t="shared" si="4"/>
        <v>0</v>
      </c>
    </row>
    <row r="52" spans="1:44" ht="12.75">
      <c r="A52" s="306">
        <f>+A51+1</f>
        <v>90</v>
      </c>
      <c r="B52" s="307"/>
      <c r="C52" s="308"/>
      <c r="D52" s="309"/>
      <c r="E52" s="310"/>
      <c r="F52" s="285">
        <f t="shared" si="0"/>
        <v>0</v>
      </c>
      <c r="G52" s="286">
        <f t="shared" si="1"/>
        <v>0</v>
      </c>
      <c r="H52" s="287">
        <f t="shared" si="3"/>
        <v>1000</v>
      </c>
      <c r="I52" s="312"/>
      <c r="J52" s="313"/>
      <c r="K52" s="314"/>
      <c r="L52" s="314"/>
      <c r="M52" s="314"/>
      <c r="N52" s="314"/>
      <c r="O52" s="314"/>
      <c r="P52" s="314"/>
      <c r="Q52" s="314"/>
      <c r="R52" s="314"/>
      <c r="S52" s="314"/>
      <c r="T52" s="314"/>
      <c r="U52" s="314"/>
      <c r="V52" s="314"/>
      <c r="W52" s="314"/>
      <c r="X52" s="314"/>
      <c r="Y52" s="314"/>
      <c r="Z52" s="314"/>
      <c r="AA52" s="314"/>
      <c r="AB52" s="313"/>
      <c r="AC52" s="314"/>
      <c r="AD52" s="314"/>
      <c r="AE52" s="314"/>
      <c r="AF52" s="314"/>
      <c r="AG52" s="314"/>
      <c r="AH52" s="314"/>
      <c r="AI52" s="314"/>
      <c r="AJ52" s="314"/>
      <c r="AK52" s="314"/>
      <c r="AL52" s="314"/>
      <c r="AM52" s="314"/>
      <c r="AN52" s="314"/>
      <c r="AO52" s="314"/>
      <c r="AP52" s="314"/>
      <c r="AQ52" s="315"/>
      <c r="AR52" s="291">
        <f t="shared" si="4"/>
        <v>0</v>
      </c>
    </row>
    <row r="53" spans="1:43" ht="12.75">
      <c r="A53" s="502" t="s">
        <v>316</v>
      </c>
      <c r="B53" s="502"/>
      <c r="C53" s="502"/>
      <c r="D53" s="502"/>
      <c r="E53" s="329">
        <f>SUM(E7:E52)</f>
        <v>0</v>
      </c>
      <c r="F53" s="321">
        <f>SUM(F8:F52)</f>
        <v>0</v>
      </c>
      <c r="G53" s="321">
        <f>SUM(G8:G52)</f>
        <v>0</v>
      </c>
      <c r="H53" s="311">
        <f>H7+F53-G53</f>
        <v>1000</v>
      </c>
      <c r="I53" s="330">
        <f>SUM(I8:I52)</f>
        <v>0</v>
      </c>
      <c r="J53" s="331">
        <f aca="true" t="shared" si="5" ref="J53:AQ53">SUM(J8:J52)</f>
        <v>0</v>
      </c>
      <c r="K53" s="332">
        <f t="shared" si="5"/>
        <v>0</v>
      </c>
      <c r="L53" s="332">
        <f t="shared" si="5"/>
        <v>0</v>
      </c>
      <c r="M53" s="332">
        <f t="shared" si="5"/>
        <v>0</v>
      </c>
      <c r="N53" s="332">
        <f t="shared" si="5"/>
        <v>0</v>
      </c>
      <c r="O53" s="332">
        <f t="shared" si="5"/>
        <v>0</v>
      </c>
      <c r="P53" s="332">
        <f t="shared" si="5"/>
        <v>0</v>
      </c>
      <c r="Q53" s="332">
        <f t="shared" si="5"/>
        <v>0</v>
      </c>
      <c r="R53" s="332">
        <f t="shared" si="5"/>
        <v>0</v>
      </c>
      <c r="S53" s="332">
        <f t="shared" si="5"/>
        <v>0</v>
      </c>
      <c r="T53" s="332">
        <f t="shared" si="5"/>
        <v>0</v>
      </c>
      <c r="U53" s="332">
        <f t="shared" si="5"/>
        <v>0</v>
      </c>
      <c r="V53" s="332">
        <f t="shared" si="5"/>
        <v>0</v>
      </c>
      <c r="W53" s="332">
        <f t="shared" si="5"/>
        <v>0</v>
      </c>
      <c r="X53" s="332">
        <f t="shared" si="5"/>
        <v>0</v>
      </c>
      <c r="Y53" s="332">
        <f t="shared" si="5"/>
        <v>0</v>
      </c>
      <c r="Z53" s="332">
        <f t="shared" si="5"/>
        <v>0</v>
      </c>
      <c r="AA53" s="333">
        <f t="shared" si="5"/>
        <v>0</v>
      </c>
      <c r="AB53" s="334">
        <f t="shared" si="5"/>
        <v>0</v>
      </c>
      <c r="AC53" s="332">
        <f t="shared" si="5"/>
        <v>0</v>
      </c>
      <c r="AD53" s="332">
        <f t="shared" si="5"/>
        <v>0</v>
      </c>
      <c r="AE53" s="332">
        <f t="shared" si="5"/>
        <v>0</v>
      </c>
      <c r="AF53" s="332">
        <f t="shared" si="5"/>
        <v>0</v>
      </c>
      <c r="AG53" s="332">
        <f t="shared" si="5"/>
        <v>0</v>
      </c>
      <c r="AH53" s="332">
        <f t="shared" si="5"/>
        <v>0</v>
      </c>
      <c r="AI53" s="332">
        <f t="shared" si="5"/>
        <v>0</v>
      </c>
      <c r="AJ53" s="332">
        <f t="shared" si="5"/>
        <v>0</v>
      </c>
      <c r="AK53" s="332">
        <f t="shared" si="5"/>
        <v>0</v>
      </c>
      <c r="AL53" s="332">
        <f t="shared" si="5"/>
        <v>0</v>
      </c>
      <c r="AM53" s="332">
        <f t="shared" si="5"/>
        <v>0</v>
      </c>
      <c r="AN53" s="332">
        <f t="shared" si="5"/>
        <v>0</v>
      </c>
      <c r="AO53" s="332">
        <f t="shared" si="5"/>
        <v>0</v>
      </c>
      <c r="AP53" s="332">
        <f t="shared" si="5"/>
        <v>0</v>
      </c>
      <c r="AQ53" s="333">
        <f t="shared" si="5"/>
        <v>0</v>
      </c>
    </row>
    <row r="54" spans="1:43" ht="12.75">
      <c r="A54" s="502" t="s">
        <v>321</v>
      </c>
      <c r="B54" s="502"/>
      <c r="C54" s="502"/>
      <c r="D54" s="502"/>
      <c r="E54" s="317"/>
      <c r="F54" s="317"/>
      <c r="G54" s="317"/>
      <c r="H54" s="317"/>
      <c r="I54" s="335">
        <f>+'Page 1'!I54</f>
        <v>0</v>
      </c>
      <c r="J54" s="336">
        <f>+'Page 1'!J54</f>
        <v>0</v>
      </c>
      <c r="K54" s="337">
        <f>+'Page 1'!K54</f>
        <v>0</v>
      </c>
      <c r="L54" s="337">
        <f>+'Page 1'!L54</f>
        <v>0</v>
      </c>
      <c r="M54" s="337">
        <f>+'Page 1'!M54</f>
        <v>0</v>
      </c>
      <c r="N54" s="337">
        <f>+'Page 1'!N54</f>
        <v>0</v>
      </c>
      <c r="O54" s="337">
        <f>+'Page 1'!O54</f>
        <v>0</v>
      </c>
      <c r="P54" s="337">
        <f>+'Page 1'!P54</f>
        <v>0</v>
      </c>
      <c r="Q54" s="337">
        <f>+'Page 1'!Q54</f>
        <v>0</v>
      </c>
      <c r="R54" s="337">
        <f>+'Page 1'!R54</f>
        <v>0</v>
      </c>
      <c r="S54" s="337">
        <f>+'Page 1'!S54</f>
        <v>0</v>
      </c>
      <c r="T54" s="337">
        <f>+'Page 1'!T54</f>
        <v>0</v>
      </c>
      <c r="U54" s="337">
        <f>+'Page 1'!U54</f>
        <v>0</v>
      </c>
      <c r="V54" s="337">
        <f>+'Page 1'!V54</f>
        <v>0</v>
      </c>
      <c r="W54" s="337">
        <f>+'Page 1'!W54</f>
        <v>0</v>
      </c>
      <c r="X54" s="337">
        <f>+'Page 1'!X54</f>
        <v>0</v>
      </c>
      <c r="Y54" s="337">
        <f>+'Page 1'!Y54</f>
        <v>0</v>
      </c>
      <c r="Z54" s="337">
        <f>+'Page 1'!Z54</f>
        <v>0</v>
      </c>
      <c r="AA54" s="338">
        <f>+'Page 1'!AA54</f>
        <v>0</v>
      </c>
      <c r="AB54" s="339">
        <f>+'Page 1'!AB54</f>
        <v>0</v>
      </c>
      <c r="AC54" s="340">
        <f>+'Page 1'!AC54</f>
        <v>0</v>
      </c>
      <c r="AD54" s="340">
        <f>+'Page 1'!AD54</f>
        <v>0</v>
      </c>
      <c r="AE54" s="340">
        <f>+'Page 1'!AE54</f>
        <v>0</v>
      </c>
      <c r="AF54" s="340">
        <f>+'Page 1'!AF54</f>
        <v>0</v>
      </c>
      <c r="AG54" s="340">
        <f>+'Page 1'!AG54</f>
        <v>0</v>
      </c>
      <c r="AH54" s="340">
        <f>+'Page 1'!AH54</f>
        <v>0</v>
      </c>
      <c r="AI54" s="340">
        <f>+'Page 1'!AI54</f>
        <v>0</v>
      </c>
      <c r="AJ54" s="340">
        <f>+'Page 1'!AJ54</f>
        <v>0</v>
      </c>
      <c r="AK54" s="340">
        <f>+'Page 1'!AK54</f>
        <v>0</v>
      </c>
      <c r="AL54" s="340">
        <f>+'Page 1'!AL54</f>
        <v>0</v>
      </c>
      <c r="AM54" s="340">
        <f>+'Page 1'!AM54</f>
        <v>0</v>
      </c>
      <c r="AN54" s="340">
        <f>+'Page 1'!AN54</f>
        <v>0</v>
      </c>
      <c r="AO54" s="340">
        <f>+'Page 1'!AO54</f>
        <v>0</v>
      </c>
      <c r="AP54" s="340">
        <f>+'Page 1'!AP54</f>
        <v>0</v>
      </c>
      <c r="AQ54" s="341">
        <f>+'Page 1'!AQ54</f>
        <v>0</v>
      </c>
    </row>
    <row r="55" spans="1:43" ht="12.75">
      <c r="A55" s="502" t="s">
        <v>322</v>
      </c>
      <c r="B55" s="502"/>
      <c r="C55" s="502"/>
      <c r="D55" s="502"/>
      <c r="E55" s="226"/>
      <c r="I55" s="342">
        <f>SUM(I8:I52)</f>
        <v>0</v>
      </c>
      <c r="J55" s="343">
        <f aca="true" t="shared" si="6" ref="J55:AQ55">SUM(J53:J54)</f>
        <v>0</v>
      </c>
      <c r="K55" s="321">
        <f t="shared" si="6"/>
        <v>0</v>
      </c>
      <c r="L55" s="321">
        <f t="shared" si="6"/>
        <v>0</v>
      </c>
      <c r="M55" s="321">
        <f t="shared" si="6"/>
        <v>0</v>
      </c>
      <c r="N55" s="321">
        <f t="shared" si="6"/>
        <v>0</v>
      </c>
      <c r="O55" s="321">
        <f t="shared" si="6"/>
        <v>0</v>
      </c>
      <c r="P55" s="321">
        <f t="shared" si="6"/>
        <v>0</v>
      </c>
      <c r="Q55" s="321">
        <f t="shared" si="6"/>
        <v>0</v>
      </c>
      <c r="R55" s="321">
        <f t="shared" si="6"/>
        <v>0</v>
      </c>
      <c r="S55" s="321">
        <f t="shared" si="6"/>
        <v>0</v>
      </c>
      <c r="T55" s="321">
        <f t="shared" si="6"/>
        <v>0</v>
      </c>
      <c r="U55" s="321">
        <f t="shared" si="6"/>
        <v>0</v>
      </c>
      <c r="V55" s="321">
        <f t="shared" si="6"/>
        <v>0</v>
      </c>
      <c r="W55" s="321">
        <f t="shared" si="6"/>
        <v>0</v>
      </c>
      <c r="X55" s="321">
        <f t="shared" si="6"/>
        <v>0</v>
      </c>
      <c r="Y55" s="321">
        <f t="shared" si="6"/>
        <v>0</v>
      </c>
      <c r="Z55" s="321">
        <f t="shared" si="6"/>
        <v>0</v>
      </c>
      <c r="AA55" s="324">
        <f t="shared" si="6"/>
        <v>0</v>
      </c>
      <c r="AB55" s="344">
        <f t="shared" si="6"/>
        <v>0</v>
      </c>
      <c r="AC55" s="321">
        <f t="shared" si="6"/>
        <v>0</v>
      </c>
      <c r="AD55" s="321">
        <f t="shared" si="6"/>
        <v>0</v>
      </c>
      <c r="AE55" s="321">
        <f t="shared" si="6"/>
        <v>0</v>
      </c>
      <c r="AF55" s="321">
        <f t="shared" si="6"/>
        <v>0</v>
      </c>
      <c r="AG55" s="321">
        <f t="shared" si="6"/>
        <v>0</v>
      </c>
      <c r="AH55" s="321">
        <f t="shared" si="6"/>
        <v>0</v>
      </c>
      <c r="AI55" s="321">
        <f t="shared" si="6"/>
        <v>0</v>
      </c>
      <c r="AJ55" s="321">
        <f t="shared" si="6"/>
        <v>0</v>
      </c>
      <c r="AK55" s="321">
        <f t="shared" si="6"/>
        <v>0</v>
      </c>
      <c r="AL55" s="321">
        <f t="shared" si="6"/>
        <v>0</v>
      </c>
      <c r="AM55" s="321">
        <f t="shared" si="6"/>
        <v>0</v>
      </c>
      <c r="AN55" s="321">
        <f t="shared" si="6"/>
        <v>0</v>
      </c>
      <c r="AO55" s="321">
        <f t="shared" si="6"/>
        <v>0</v>
      </c>
      <c r="AP55" s="321">
        <f t="shared" si="6"/>
        <v>0</v>
      </c>
      <c r="AQ55" s="324">
        <f t="shared" si="6"/>
        <v>0</v>
      </c>
    </row>
    <row r="56" ht="12.75">
      <c r="B56" s="325"/>
    </row>
    <row r="57" spans="2:7" ht="12.75">
      <c r="B57" s="325" t="s">
        <v>317</v>
      </c>
      <c r="F57" s="326"/>
      <c r="G57" s="326"/>
    </row>
    <row r="58" spans="2:7" ht="12.75">
      <c r="B58" s="325" t="s">
        <v>318</v>
      </c>
      <c r="F58" s="326"/>
      <c r="G58" s="326">
        <f>SUM(J53:AA53)</f>
        <v>0</v>
      </c>
    </row>
    <row r="59" spans="2:7" ht="12.75">
      <c r="B59" s="325" t="s">
        <v>319</v>
      </c>
      <c r="F59" s="326">
        <f>SUM(AB53:AQ53)</f>
        <v>0</v>
      </c>
      <c r="G59" s="326"/>
    </row>
    <row r="60" spans="2:7" ht="12.75">
      <c r="B60" s="325"/>
      <c r="F60" s="326"/>
      <c r="G60" s="326"/>
    </row>
    <row r="61" spans="2:7" ht="12.75">
      <c r="B61" s="325" t="s">
        <v>189</v>
      </c>
      <c r="C61" s="225" t="s">
        <v>320</v>
      </c>
      <c r="F61" s="327">
        <f>+F53-F59</f>
        <v>0</v>
      </c>
      <c r="G61" s="327">
        <f>+G53-G58</f>
        <v>0</v>
      </c>
    </row>
    <row r="62" spans="2:7" ht="12.75">
      <c r="B62" s="325"/>
      <c r="F62" s="326"/>
      <c r="G62" s="326"/>
    </row>
    <row r="63" spans="2:7" ht="12.75">
      <c r="B63" s="325"/>
      <c r="F63" s="326"/>
      <c r="G63" s="326"/>
    </row>
    <row r="64" ht="12.75">
      <c r="B64" s="325"/>
    </row>
    <row r="65" ht="12.75">
      <c r="B65" s="325"/>
    </row>
    <row r="66" ht="12.75">
      <c r="B66" s="325"/>
    </row>
    <row r="67" ht="12.75">
      <c r="B67" s="325"/>
    </row>
    <row r="68" ht="12.75">
      <c r="B68" s="325"/>
    </row>
    <row r="69" ht="12.75">
      <c r="B69" s="325"/>
    </row>
    <row r="70" ht="12.75">
      <c r="B70" s="325"/>
    </row>
    <row r="71" ht="12.75">
      <c r="B71" s="325"/>
    </row>
    <row r="72" ht="12.75">
      <c r="B72" s="325"/>
    </row>
    <row r="73" ht="12.75">
      <c r="B73" s="325"/>
    </row>
    <row r="74" ht="12.75">
      <c r="B74" s="325"/>
    </row>
    <row r="75" ht="12.75">
      <c r="B75" s="325"/>
    </row>
    <row r="76" ht="12.75">
      <c r="B76" s="325"/>
    </row>
    <row r="77" ht="12.75">
      <c r="B77" s="325"/>
    </row>
    <row r="78" ht="12.75">
      <c r="B78" s="325"/>
    </row>
    <row r="79" ht="12.75">
      <c r="B79" s="325"/>
    </row>
    <row r="80" ht="12.75">
      <c r="B80" s="325"/>
    </row>
    <row r="81" ht="12.75">
      <c r="B81" s="325"/>
    </row>
    <row r="82" ht="12.75">
      <c r="B82" s="325"/>
    </row>
    <row r="83" ht="12.75">
      <c r="B83" s="325"/>
    </row>
    <row r="84" ht="12.75">
      <c r="B84" s="325"/>
    </row>
    <row r="85" ht="12.75">
      <c r="B85" s="325"/>
    </row>
    <row r="86" ht="12.75">
      <c r="B86" s="325"/>
    </row>
    <row r="87" ht="12.75">
      <c r="B87" s="325"/>
    </row>
    <row r="88" ht="12.75">
      <c r="B88" s="325"/>
    </row>
    <row r="89" ht="12.75">
      <c r="B89" s="325"/>
    </row>
    <row r="90" ht="12.75">
      <c r="B90" s="325"/>
    </row>
    <row r="91" ht="12.75">
      <c r="B91" s="325"/>
    </row>
    <row r="92" ht="12.75">
      <c r="B92" s="325"/>
    </row>
    <row r="93" ht="12.75">
      <c r="B93" s="325"/>
    </row>
  </sheetData>
  <sheetProtection selectLockedCells="1" selectUnlockedCells="1"/>
  <mergeCells count="18">
    <mergeCell ref="B1:K1"/>
    <mergeCell ref="C2:F2"/>
    <mergeCell ref="H2:J2"/>
    <mergeCell ref="K2:M2"/>
    <mergeCell ref="Z2:AA2"/>
    <mergeCell ref="AC2:AE2"/>
    <mergeCell ref="AI2:AM2"/>
    <mergeCell ref="AN2:AP2"/>
    <mergeCell ref="K3:M3"/>
    <mergeCell ref="Z3:AA3"/>
    <mergeCell ref="AC3:AE3"/>
    <mergeCell ref="AN3:AP3"/>
    <mergeCell ref="F4:H4"/>
    <mergeCell ref="J4:M4"/>
    <mergeCell ref="AB4:AE4"/>
    <mergeCell ref="A53:D53"/>
    <mergeCell ref="A54:D54"/>
    <mergeCell ref="A55:D55"/>
  </mergeCells>
  <printOptions/>
  <pageMargins left="0.31527777777777777" right="0.19652777777777777" top="0.6298611111111111" bottom="0.4722222222222222" header="0.19652777777777777" footer="0.2361111111111111"/>
  <pageSetup fitToWidth="0" fitToHeight="1" horizontalDpi="300" verticalDpi="300" orientation="landscape" paperSize="5"/>
  <headerFooter alignWithMargins="0">
    <oddHeader xml:space="preserve">&amp;C&amp;"Times New Roman,Regular"&amp;16Girl Guides of Canada
Financial Record Keeping Form </oddHeader>
    <oddFooter>&amp;L&amp;"Times New Roman,Regular"Printed on.&amp;D.&amp;T</oddFooter>
  </headerFooter>
  <colBreaks count="1" manualBreakCount="1">
    <brk id="27" max="65535"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AR93"/>
  <sheetViews>
    <sheetView zoomScaleSheetLayoutView="100" zoomScalePageLayoutView="0" workbookViewId="0" topLeftCell="A1">
      <pane xSplit="8" ySplit="5" topLeftCell="AA6" activePane="bottomRight" state="frozen"/>
      <selection pane="topLeft" activeCell="A1" sqref="A1"/>
      <selection pane="topRight" activeCell="AA1" sqref="AA1"/>
      <selection pane="bottomLeft" activeCell="A6" sqref="A6"/>
      <selection pane="bottomRight" activeCell="AA19" sqref="AA19"/>
    </sheetView>
  </sheetViews>
  <sheetFormatPr defaultColWidth="6.8515625" defaultRowHeight="12.75"/>
  <cols>
    <col min="1" max="1" width="4.7109375" style="225" customWidth="1"/>
    <col min="2" max="2" width="9.8515625" style="225" customWidth="1"/>
    <col min="3" max="3" width="32.140625" style="225" customWidth="1"/>
    <col min="4" max="5" width="5.28125" style="225" customWidth="1"/>
    <col min="6" max="9" width="10.7109375" style="226" customWidth="1"/>
    <col min="10" max="27" width="10.7109375" style="227" customWidth="1"/>
    <col min="28" max="43" width="10.7109375" style="228" customWidth="1"/>
    <col min="44" max="16384" width="6.8515625" style="225" customWidth="1"/>
  </cols>
  <sheetData>
    <row r="1" spans="2:43" s="118" customFormat="1" ht="18.75">
      <c r="B1" s="501" t="str">
        <f>+Notes!C45</f>
        <v>District - Unit name</v>
      </c>
      <c r="C1" s="501"/>
      <c r="D1" s="501"/>
      <c r="E1" s="501"/>
      <c r="F1" s="501"/>
      <c r="G1" s="501"/>
      <c r="H1" s="501"/>
      <c r="I1" s="501"/>
      <c r="J1" s="501"/>
      <c r="K1" s="501"/>
      <c r="L1" s="229"/>
      <c r="M1" s="229"/>
      <c r="N1" s="230"/>
      <c r="O1" s="229"/>
      <c r="P1" s="229"/>
      <c r="Q1" s="229"/>
      <c r="R1" s="229"/>
      <c r="S1" s="229"/>
      <c r="T1" s="229"/>
      <c r="U1" s="229"/>
      <c r="V1" s="229"/>
      <c r="W1" s="229"/>
      <c r="X1" s="229"/>
      <c r="Y1" s="229"/>
      <c r="Z1" s="229"/>
      <c r="AA1" s="230"/>
      <c r="AB1" s="231"/>
      <c r="AC1" s="231"/>
      <c r="AD1" s="231"/>
      <c r="AE1" s="231"/>
      <c r="AF1" s="231"/>
      <c r="AG1" s="231"/>
      <c r="AH1" s="232" t="str">
        <f>+B1</f>
        <v>District - Unit name</v>
      </c>
      <c r="AI1" s="231"/>
      <c r="AJ1" s="231"/>
      <c r="AK1" s="231"/>
      <c r="AL1" s="231"/>
      <c r="AM1" s="231"/>
      <c r="AN1" s="231"/>
      <c r="AO1" s="232"/>
      <c r="AP1" s="231"/>
      <c r="AQ1" s="231"/>
    </row>
    <row r="2" spans="2:42" s="129" customFormat="1" ht="15.75">
      <c r="B2" s="233" t="s">
        <v>279</v>
      </c>
      <c r="C2" s="498">
        <f>+Notes!C47</f>
        <v>43101</v>
      </c>
      <c r="D2" s="498"/>
      <c r="E2" s="498"/>
      <c r="F2" s="498"/>
      <c r="G2" s="234" t="s">
        <v>280</v>
      </c>
      <c r="H2" s="499">
        <f>+Notes!C51</f>
        <v>43465</v>
      </c>
      <c r="I2" s="499"/>
      <c r="J2" s="499"/>
      <c r="K2" s="499"/>
      <c r="L2" s="499"/>
      <c r="M2" s="499"/>
      <c r="N2" s="234"/>
      <c r="O2" s="234"/>
      <c r="P2" s="236"/>
      <c r="Q2" s="236"/>
      <c r="R2" s="236"/>
      <c r="S2" s="235"/>
      <c r="T2" s="236"/>
      <c r="U2" s="236"/>
      <c r="V2" s="236"/>
      <c r="W2" s="234"/>
      <c r="X2" s="234"/>
      <c r="Y2" s="234"/>
      <c r="Z2" s="499"/>
      <c r="AA2" s="499"/>
      <c r="AB2" s="233" t="s">
        <v>279</v>
      </c>
      <c r="AC2" s="498">
        <f>+C2</f>
        <v>43101</v>
      </c>
      <c r="AD2" s="498"/>
      <c r="AE2" s="498"/>
      <c r="AH2" s="129" t="s">
        <v>280</v>
      </c>
      <c r="AI2" s="497">
        <f>+H2</f>
        <v>43465</v>
      </c>
      <c r="AJ2" s="497"/>
      <c r="AK2" s="497"/>
      <c r="AL2" s="497"/>
      <c r="AM2" s="497"/>
      <c r="AN2" s="498"/>
      <c r="AO2" s="498"/>
      <c r="AP2" s="498"/>
    </row>
    <row r="3" spans="1:42" s="129" customFormat="1" ht="15.75">
      <c r="A3" s="237" t="str">
        <f>IF(F61&lt;&gt;0,"Revenues are out of Balance"," ")</f>
        <v> </v>
      </c>
      <c r="C3" s="238"/>
      <c r="D3" s="238"/>
      <c r="E3" s="238"/>
      <c r="F3" s="235"/>
      <c r="G3" s="235"/>
      <c r="H3" s="235"/>
      <c r="I3" s="235"/>
      <c r="J3" s="234"/>
      <c r="K3" s="499"/>
      <c r="L3" s="499"/>
      <c r="M3" s="499"/>
      <c r="N3" s="236"/>
      <c r="O3" s="236"/>
      <c r="P3" s="236"/>
      <c r="Q3" s="236"/>
      <c r="R3" s="236"/>
      <c r="S3" s="239"/>
      <c r="T3" s="236"/>
      <c r="U3" s="236"/>
      <c r="V3" s="236"/>
      <c r="W3" s="234"/>
      <c r="X3" s="234"/>
      <c r="Y3" s="234"/>
      <c r="Z3" s="499"/>
      <c r="AA3" s="499"/>
      <c r="AB3" s="233"/>
      <c r="AC3" s="498"/>
      <c r="AD3" s="498"/>
      <c r="AE3" s="498"/>
      <c r="AN3" s="500"/>
      <c r="AO3" s="500"/>
      <c r="AP3" s="500"/>
    </row>
    <row r="4" spans="1:43" ht="13.5">
      <c r="A4" s="240" t="str">
        <f>IF(G61&lt;&gt;0,"Expenses are out of Balance","  ")</f>
        <v>  </v>
      </c>
      <c r="F4" s="493"/>
      <c r="G4" s="493"/>
      <c r="H4" s="493"/>
      <c r="I4" s="241"/>
      <c r="J4" s="494" t="s">
        <v>213</v>
      </c>
      <c r="K4" s="494"/>
      <c r="L4" s="494"/>
      <c r="M4" s="494"/>
      <c r="N4" s="242"/>
      <c r="O4" s="242"/>
      <c r="P4" s="242"/>
      <c r="Q4" s="242"/>
      <c r="R4" s="242"/>
      <c r="S4" s="242"/>
      <c r="T4" s="242"/>
      <c r="U4" s="242"/>
      <c r="V4" s="242"/>
      <c r="W4" s="242" t="str">
        <f>+J4</f>
        <v>Expenses</v>
      </c>
      <c r="X4" s="242"/>
      <c r="Y4" s="242"/>
      <c r="Z4" s="242"/>
      <c r="AA4" s="242"/>
      <c r="AB4" s="495" t="s">
        <v>281</v>
      </c>
      <c r="AC4" s="495"/>
      <c r="AD4" s="495"/>
      <c r="AE4" s="495"/>
      <c r="AF4" s="243"/>
      <c r="AG4" s="243"/>
      <c r="AH4" s="243"/>
      <c r="AI4" s="243"/>
      <c r="AJ4" s="243"/>
      <c r="AK4" s="243"/>
      <c r="AL4" s="243"/>
      <c r="AM4" s="243"/>
      <c r="AN4" s="243"/>
      <c r="AO4" s="243" t="str">
        <f>+AB4</f>
        <v>Revenues</v>
      </c>
      <c r="AP4" s="243"/>
      <c r="AQ4" s="244"/>
    </row>
    <row r="5" spans="1:44" s="256" customFormat="1" ht="102">
      <c r="A5" s="245" t="s">
        <v>282</v>
      </c>
      <c r="B5" s="245" t="s">
        <v>283</v>
      </c>
      <c r="C5" s="245" t="s">
        <v>129</v>
      </c>
      <c r="D5" s="246" t="s">
        <v>182</v>
      </c>
      <c r="E5" s="247" t="s">
        <v>284</v>
      </c>
      <c r="F5" s="248" t="s">
        <v>285</v>
      </c>
      <c r="G5" s="249" t="s">
        <v>286</v>
      </c>
      <c r="H5" s="250" t="s">
        <v>287</v>
      </c>
      <c r="I5" s="251" t="s">
        <v>108</v>
      </c>
      <c r="J5" s="252" t="str">
        <f>'Page 1'!J5</f>
        <v>Gifts, Badges &amp; Awards</v>
      </c>
      <c r="K5" s="253" t="str">
        <f>'Page 1'!K5</f>
        <v>Program/Supplies</v>
      </c>
      <c r="L5" s="253" t="str">
        <f>'Page 1'!L5</f>
        <v>Equipment</v>
      </c>
      <c r="M5" s="253" t="str">
        <f>'Page 1'!M5</f>
        <v>Special Events</v>
      </c>
      <c r="N5" s="253" t="str">
        <f>'Page 1'!N5</f>
        <v>Spring Cookies</v>
      </c>
      <c r="O5" s="253" t="str">
        <f>'Page 1'!O5</f>
        <v>Fall Cookies</v>
      </c>
      <c r="P5" s="253" t="str">
        <f>'Page 1'!P5</f>
        <v>Camp Expenses</v>
      </c>
      <c r="Q5" s="253" t="str">
        <f>'Page 1'!Q5</f>
        <v>Camp GST</v>
      </c>
      <c r="R5" s="253" t="str">
        <f>'Page 1'!R5</f>
        <v>Parent E-Store orders</v>
      </c>
      <c r="S5" s="253" t="str">
        <f>'Page 1'!S5</f>
        <v>Administration</v>
      </c>
      <c r="T5" s="253" t="str">
        <f>'Page 1'!T5</f>
        <v>Crest Expenses</v>
      </c>
      <c r="U5" s="253" t="str">
        <f>'Page 1'!U5</f>
        <v>CWFF Forwarded</v>
      </c>
      <c r="V5" s="253" t="str">
        <f>'Page 1'!V5</f>
        <v>Membership Fees </v>
      </c>
      <c r="W5" s="253" t="str">
        <f>'Page 1'!W5</f>
        <v>Training</v>
      </c>
      <c r="X5" s="253" t="str">
        <f>'Page 1'!X5</f>
        <v>Bank Charges</v>
      </c>
      <c r="Y5" s="253" t="str">
        <f>'Page 1'!Y5</f>
        <v>Other # 1</v>
      </c>
      <c r="Z5" s="253" t="str">
        <f>'Page 1'!Z5</f>
        <v>Other # 2</v>
      </c>
      <c r="AA5" s="253" t="str">
        <f>'Page 1'!AA5</f>
        <v>Other # 3</v>
      </c>
      <c r="AB5" s="254" t="str">
        <f>'Page 1'!AB5</f>
        <v>Weekly Dues</v>
      </c>
      <c r="AC5" s="253" t="str">
        <f>'Page 1'!AC5</f>
        <v>Special Events</v>
      </c>
      <c r="AD5" s="253" t="str">
        <f>'Page 1'!AD5</f>
        <v>Spring Cookies</v>
      </c>
      <c r="AE5" s="253" t="str">
        <f>'Page 1'!AE5</f>
        <v>Fall Cookies</v>
      </c>
      <c r="AF5" s="253" t="str">
        <f>'Page 1'!AF5</f>
        <v>Camp Fees</v>
      </c>
      <c r="AG5" s="253" t="str">
        <f>'Page 1'!AG5</f>
        <v>Camp Deposit Refunds</v>
      </c>
      <c r="AH5" s="253" t="str">
        <f>'Page 1'!AH5</f>
        <v>Camp GST</v>
      </c>
      <c r="AI5" s="253" t="str">
        <f>'Page 1'!AI5</f>
        <v>Parent E-store orders</v>
      </c>
      <c r="AJ5" s="253" t="str">
        <f>'Page 1'!AJ5</f>
        <v>CWFF Collected</v>
      </c>
      <c r="AK5" s="253" t="str">
        <f>'Page 1'!AK5</f>
        <v>Membership Fees </v>
      </c>
      <c r="AL5" s="253" t="str">
        <f>'Page 1'!AL5</f>
        <v>Bank Interest</v>
      </c>
      <c r="AM5" s="253" t="str">
        <f>'Page 1'!AM5</f>
        <v>Bednight Subsidy</v>
      </c>
      <c r="AN5" s="253" t="str">
        <f>'Page 1'!AN5</f>
        <v>Donations</v>
      </c>
      <c r="AO5" s="253" t="str">
        <f>'Page 1'!AO5</f>
        <v>Other # 1</v>
      </c>
      <c r="AP5" s="253" t="str">
        <f>'Page 1'!AP5</f>
        <v>Other # 2</v>
      </c>
      <c r="AQ5" s="253" t="str">
        <f>'Page 1'!AQ5</f>
        <v>Other # 3</v>
      </c>
      <c r="AR5" s="255" t="s">
        <v>314</v>
      </c>
    </row>
    <row r="6" spans="1:43" ht="12.75">
      <c r="A6" s="257"/>
      <c r="B6" s="258"/>
      <c r="C6" s="259"/>
      <c r="D6" s="260"/>
      <c r="E6" s="261"/>
      <c r="F6" s="262"/>
      <c r="G6" s="263"/>
      <c r="H6" s="264"/>
      <c r="I6" s="265"/>
      <c r="J6" s="266"/>
      <c r="K6" s="263"/>
      <c r="L6" s="263"/>
      <c r="M6" s="263"/>
      <c r="N6" s="263"/>
      <c r="O6" s="263"/>
      <c r="P6" s="263"/>
      <c r="Q6" s="263"/>
      <c r="R6" s="263"/>
      <c r="S6" s="263"/>
      <c r="T6" s="263"/>
      <c r="U6" s="263"/>
      <c r="V6" s="263"/>
      <c r="W6" s="263"/>
      <c r="X6" s="263"/>
      <c r="Y6" s="263"/>
      <c r="Z6" s="263"/>
      <c r="AA6" s="263"/>
      <c r="AB6" s="266"/>
      <c r="AC6" s="263"/>
      <c r="AD6" s="263"/>
      <c r="AE6" s="263"/>
      <c r="AF6" s="263"/>
      <c r="AG6" s="263"/>
      <c r="AH6" s="263"/>
      <c r="AI6" s="263"/>
      <c r="AJ6" s="263"/>
      <c r="AK6" s="263"/>
      <c r="AL6" s="263"/>
      <c r="AM6" s="263"/>
      <c r="AN6" s="263"/>
      <c r="AO6" s="263"/>
      <c r="AP6" s="263"/>
      <c r="AQ6" s="267"/>
    </row>
    <row r="7" spans="1:43" ht="12.75">
      <c r="A7" s="268"/>
      <c r="B7" s="269"/>
      <c r="C7" s="270" t="s">
        <v>315</v>
      </c>
      <c r="D7" s="271"/>
      <c r="E7" s="272"/>
      <c r="F7" s="273"/>
      <c r="G7" s="274"/>
      <c r="H7" s="328">
        <f>+'Page 2'!H53</f>
        <v>1000</v>
      </c>
      <c r="I7" s="317"/>
      <c r="J7" s="277"/>
      <c r="K7" s="278"/>
      <c r="L7" s="278"/>
      <c r="M7" s="278"/>
      <c r="N7" s="278"/>
      <c r="O7" s="278"/>
      <c r="P7" s="278"/>
      <c r="Q7" s="278"/>
      <c r="R7" s="278"/>
      <c r="S7" s="278"/>
      <c r="T7" s="278"/>
      <c r="U7" s="278"/>
      <c r="V7" s="278"/>
      <c r="W7" s="278"/>
      <c r="X7" s="278"/>
      <c r="Y7" s="278"/>
      <c r="Z7" s="278"/>
      <c r="AA7" s="278"/>
      <c r="AB7" s="277"/>
      <c r="AC7" s="278"/>
      <c r="AD7" s="278"/>
      <c r="AE7" s="278"/>
      <c r="AF7" s="278"/>
      <c r="AG7" s="278"/>
      <c r="AH7" s="278"/>
      <c r="AI7" s="278"/>
      <c r="AJ7" s="278"/>
      <c r="AK7" s="278"/>
      <c r="AL7" s="278"/>
      <c r="AM7" s="278"/>
      <c r="AN7" s="278"/>
      <c r="AO7" s="278"/>
      <c r="AP7" s="278"/>
      <c r="AQ7" s="279"/>
    </row>
    <row r="8" spans="1:44" ht="12.75">
      <c r="A8" s="280">
        <v>91</v>
      </c>
      <c r="B8" s="304"/>
      <c r="C8" s="305"/>
      <c r="D8" s="283"/>
      <c r="E8" s="284"/>
      <c r="F8" s="285">
        <f aca="true" t="shared" si="0" ref="F8:F52">SUM(AB8:AQ8)</f>
        <v>0</v>
      </c>
      <c r="G8" s="286">
        <f aca="true" t="shared" si="1" ref="G8:G52">SUM(J8:AA8)</f>
        <v>0</v>
      </c>
      <c r="H8" s="287">
        <f aca="true" t="shared" si="2" ref="H8:H52">IF(F8-G8&lt;&gt;0,(H7+F8)-G8,IF(F8-G8=0,(H7+F8)-G8,0))</f>
        <v>1000</v>
      </c>
      <c r="I8" s="288"/>
      <c r="J8" s="289"/>
      <c r="K8" s="286"/>
      <c r="L8" s="286"/>
      <c r="M8" s="286"/>
      <c r="N8" s="286"/>
      <c r="O8" s="286"/>
      <c r="P8" s="286"/>
      <c r="Q8" s="286"/>
      <c r="R8" s="286"/>
      <c r="S8" s="286"/>
      <c r="T8" s="286"/>
      <c r="U8" s="286"/>
      <c r="V8" s="286"/>
      <c r="W8" s="286"/>
      <c r="X8" s="286"/>
      <c r="Y8" s="286"/>
      <c r="Z8" s="286"/>
      <c r="AA8" s="286"/>
      <c r="AB8" s="289"/>
      <c r="AC8" s="286"/>
      <c r="AD8" s="286"/>
      <c r="AE8" s="286"/>
      <c r="AF8" s="286"/>
      <c r="AG8" s="286"/>
      <c r="AH8" s="286"/>
      <c r="AI8" s="286"/>
      <c r="AJ8" s="286"/>
      <c r="AK8" s="286"/>
      <c r="AL8" s="286"/>
      <c r="AM8" s="286"/>
      <c r="AN8" s="286"/>
      <c r="AO8" s="286"/>
      <c r="AP8" s="286"/>
      <c r="AQ8" s="290"/>
      <c r="AR8" s="291">
        <f>F8-SUM(AB8:AQ8)+G8-SUM(J8:AA8)</f>
        <v>0</v>
      </c>
    </row>
    <row r="9" spans="1:44" ht="12.75">
      <c r="A9" s="280">
        <f aca="true" t="shared" si="3" ref="A9:A47">+A8+1</f>
        <v>92</v>
      </c>
      <c r="B9" s="304"/>
      <c r="C9" s="305"/>
      <c r="D9" s="283"/>
      <c r="E9" s="284"/>
      <c r="F9" s="285">
        <f t="shared" si="0"/>
        <v>0</v>
      </c>
      <c r="G9" s="286">
        <f t="shared" si="1"/>
        <v>0</v>
      </c>
      <c r="H9" s="287">
        <f t="shared" si="2"/>
        <v>1000</v>
      </c>
      <c r="I9" s="288"/>
      <c r="J9" s="289"/>
      <c r="K9" s="286"/>
      <c r="L9" s="286"/>
      <c r="M9" s="286"/>
      <c r="N9" s="286"/>
      <c r="O9" s="286"/>
      <c r="P9" s="286"/>
      <c r="Q9" s="286"/>
      <c r="R9" s="286"/>
      <c r="S9" s="286"/>
      <c r="T9" s="286"/>
      <c r="U9" s="286"/>
      <c r="V9" s="286"/>
      <c r="W9" s="286"/>
      <c r="X9" s="286"/>
      <c r="Y9" s="286"/>
      <c r="Z9" s="286"/>
      <c r="AA9" s="286"/>
      <c r="AB9" s="289"/>
      <c r="AC9" s="286"/>
      <c r="AD9" s="286"/>
      <c r="AE9" s="286"/>
      <c r="AF9" s="286"/>
      <c r="AG9" s="286"/>
      <c r="AH9" s="286"/>
      <c r="AI9" s="286"/>
      <c r="AJ9" s="286"/>
      <c r="AK9" s="286"/>
      <c r="AL9" s="286"/>
      <c r="AM9" s="286"/>
      <c r="AN9" s="286"/>
      <c r="AO9" s="286"/>
      <c r="AP9" s="286"/>
      <c r="AQ9" s="290"/>
      <c r="AR9" s="291">
        <f aca="true" t="shared" si="4" ref="AR9:AR52">F9-SUM(AB9:AQ9)+G9-SUM(J9:AA9)</f>
        <v>0</v>
      </c>
    </row>
    <row r="10" spans="1:44" ht="12.75">
      <c r="A10" s="280">
        <f t="shared" si="3"/>
        <v>93</v>
      </c>
      <c r="B10" s="304"/>
      <c r="C10" s="305"/>
      <c r="D10" s="283"/>
      <c r="E10" s="284"/>
      <c r="F10" s="285">
        <f t="shared" si="0"/>
        <v>0</v>
      </c>
      <c r="G10" s="286">
        <f t="shared" si="1"/>
        <v>0</v>
      </c>
      <c r="H10" s="287">
        <f t="shared" si="2"/>
        <v>1000</v>
      </c>
      <c r="I10" s="288"/>
      <c r="J10" s="289"/>
      <c r="K10" s="286"/>
      <c r="L10" s="286"/>
      <c r="M10" s="286"/>
      <c r="N10" s="286"/>
      <c r="O10" s="286"/>
      <c r="P10" s="286"/>
      <c r="Q10" s="286"/>
      <c r="R10" s="286"/>
      <c r="S10" s="286"/>
      <c r="T10" s="286"/>
      <c r="U10" s="286"/>
      <c r="V10" s="286"/>
      <c r="W10" s="286"/>
      <c r="X10" s="286"/>
      <c r="Y10" s="286"/>
      <c r="Z10" s="286"/>
      <c r="AA10" s="286"/>
      <c r="AB10" s="289"/>
      <c r="AC10" s="286"/>
      <c r="AD10" s="286"/>
      <c r="AE10" s="286"/>
      <c r="AF10" s="286"/>
      <c r="AG10" s="286"/>
      <c r="AH10" s="286"/>
      <c r="AI10" s="286"/>
      <c r="AJ10" s="286"/>
      <c r="AK10" s="286"/>
      <c r="AL10" s="286"/>
      <c r="AM10" s="286"/>
      <c r="AN10" s="286"/>
      <c r="AO10" s="286"/>
      <c r="AP10" s="286"/>
      <c r="AQ10" s="290"/>
      <c r="AR10" s="291">
        <f t="shared" si="4"/>
        <v>0</v>
      </c>
    </row>
    <row r="11" spans="1:44" ht="12.75">
      <c r="A11" s="280">
        <f t="shared" si="3"/>
        <v>94</v>
      </c>
      <c r="B11" s="304"/>
      <c r="C11" s="305"/>
      <c r="D11" s="283"/>
      <c r="E11" s="284"/>
      <c r="F11" s="285">
        <f t="shared" si="0"/>
        <v>0</v>
      </c>
      <c r="G11" s="286">
        <f t="shared" si="1"/>
        <v>0</v>
      </c>
      <c r="H11" s="287">
        <f t="shared" si="2"/>
        <v>1000</v>
      </c>
      <c r="I11" s="288"/>
      <c r="J11" s="289"/>
      <c r="K11" s="286"/>
      <c r="L11" s="286"/>
      <c r="M11" s="286"/>
      <c r="N11" s="286"/>
      <c r="O11" s="286"/>
      <c r="P11" s="286"/>
      <c r="Q11" s="286"/>
      <c r="R11" s="286"/>
      <c r="S11" s="286"/>
      <c r="T11" s="286"/>
      <c r="U11" s="286"/>
      <c r="V11" s="286"/>
      <c r="W11" s="286"/>
      <c r="X11" s="286"/>
      <c r="Y11" s="286"/>
      <c r="Z11" s="286"/>
      <c r="AA11" s="286"/>
      <c r="AB11" s="289"/>
      <c r="AC11" s="286"/>
      <c r="AD11" s="286"/>
      <c r="AE11" s="286"/>
      <c r="AF11" s="286"/>
      <c r="AG11" s="286"/>
      <c r="AH11" s="286"/>
      <c r="AI11" s="286"/>
      <c r="AJ11" s="286"/>
      <c r="AK11" s="286"/>
      <c r="AL11" s="286"/>
      <c r="AM11" s="286"/>
      <c r="AN11" s="286"/>
      <c r="AO11" s="286"/>
      <c r="AP11" s="286"/>
      <c r="AQ11" s="290"/>
      <c r="AR11" s="291">
        <f t="shared" si="4"/>
        <v>0</v>
      </c>
    </row>
    <row r="12" spans="1:44" ht="12.75">
      <c r="A12" s="280">
        <f t="shared" si="3"/>
        <v>95</v>
      </c>
      <c r="B12" s="304"/>
      <c r="C12" s="305"/>
      <c r="D12" s="283"/>
      <c r="E12" s="284"/>
      <c r="F12" s="285">
        <f t="shared" si="0"/>
        <v>0</v>
      </c>
      <c r="G12" s="286">
        <f t="shared" si="1"/>
        <v>0</v>
      </c>
      <c r="H12" s="287">
        <f t="shared" si="2"/>
        <v>1000</v>
      </c>
      <c r="I12" s="288"/>
      <c r="J12" s="289"/>
      <c r="K12" s="286"/>
      <c r="L12" s="286"/>
      <c r="M12" s="286"/>
      <c r="N12" s="286"/>
      <c r="O12" s="286"/>
      <c r="P12" s="286"/>
      <c r="Q12" s="286"/>
      <c r="R12" s="286"/>
      <c r="S12" s="286"/>
      <c r="T12" s="286"/>
      <c r="U12" s="286"/>
      <c r="V12" s="286"/>
      <c r="W12" s="286"/>
      <c r="X12" s="286"/>
      <c r="Y12" s="286"/>
      <c r="Z12" s="286"/>
      <c r="AA12" s="286"/>
      <c r="AB12" s="289"/>
      <c r="AC12" s="286"/>
      <c r="AD12" s="286"/>
      <c r="AE12" s="286"/>
      <c r="AF12" s="286"/>
      <c r="AG12" s="286"/>
      <c r="AH12" s="286"/>
      <c r="AI12" s="286"/>
      <c r="AJ12" s="286"/>
      <c r="AK12" s="286"/>
      <c r="AL12" s="286"/>
      <c r="AM12" s="286"/>
      <c r="AN12" s="286"/>
      <c r="AO12" s="286"/>
      <c r="AP12" s="286"/>
      <c r="AQ12" s="290"/>
      <c r="AR12" s="291">
        <f t="shared" si="4"/>
        <v>0</v>
      </c>
    </row>
    <row r="13" spans="1:44" ht="12.75">
      <c r="A13" s="280">
        <f t="shared" si="3"/>
        <v>96</v>
      </c>
      <c r="B13" s="304"/>
      <c r="C13" s="305"/>
      <c r="D13" s="283"/>
      <c r="E13" s="284"/>
      <c r="F13" s="285">
        <f t="shared" si="0"/>
        <v>0</v>
      </c>
      <c r="G13" s="286">
        <f t="shared" si="1"/>
        <v>0</v>
      </c>
      <c r="H13" s="287">
        <f t="shared" si="2"/>
        <v>1000</v>
      </c>
      <c r="I13" s="288"/>
      <c r="J13" s="289"/>
      <c r="K13" s="286"/>
      <c r="L13" s="286"/>
      <c r="M13" s="286"/>
      <c r="N13" s="286"/>
      <c r="O13" s="286"/>
      <c r="P13" s="286"/>
      <c r="Q13" s="286"/>
      <c r="R13" s="286"/>
      <c r="S13" s="286"/>
      <c r="T13" s="286"/>
      <c r="U13" s="286"/>
      <c r="V13" s="286"/>
      <c r="W13" s="286"/>
      <c r="X13" s="286"/>
      <c r="Y13" s="286"/>
      <c r="Z13" s="286"/>
      <c r="AA13" s="286"/>
      <c r="AB13" s="289"/>
      <c r="AC13" s="286"/>
      <c r="AD13" s="286"/>
      <c r="AE13" s="286"/>
      <c r="AF13" s="286"/>
      <c r="AG13" s="286"/>
      <c r="AH13" s="286"/>
      <c r="AI13" s="286"/>
      <c r="AJ13" s="286"/>
      <c r="AK13" s="286"/>
      <c r="AL13" s="286"/>
      <c r="AM13" s="286"/>
      <c r="AN13" s="286"/>
      <c r="AO13" s="286"/>
      <c r="AP13" s="286"/>
      <c r="AQ13" s="290"/>
      <c r="AR13" s="291">
        <f t="shared" si="4"/>
        <v>0</v>
      </c>
    </row>
    <row r="14" spans="1:44" ht="12.75">
      <c r="A14" s="280">
        <f t="shared" si="3"/>
        <v>97</v>
      </c>
      <c r="B14" s="304"/>
      <c r="C14" s="305"/>
      <c r="D14" s="283"/>
      <c r="E14" s="284"/>
      <c r="F14" s="285">
        <f t="shared" si="0"/>
        <v>0</v>
      </c>
      <c r="G14" s="286">
        <f t="shared" si="1"/>
        <v>0</v>
      </c>
      <c r="H14" s="287">
        <f t="shared" si="2"/>
        <v>1000</v>
      </c>
      <c r="I14" s="288"/>
      <c r="J14" s="289"/>
      <c r="K14" s="286"/>
      <c r="L14" s="286"/>
      <c r="M14" s="286"/>
      <c r="N14" s="286"/>
      <c r="O14" s="286"/>
      <c r="P14" s="286"/>
      <c r="Q14" s="286"/>
      <c r="R14" s="286"/>
      <c r="S14" s="286"/>
      <c r="T14" s="286"/>
      <c r="U14" s="286"/>
      <c r="V14" s="286"/>
      <c r="W14" s="286"/>
      <c r="X14" s="286"/>
      <c r="Y14" s="286"/>
      <c r="Z14" s="286"/>
      <c r="AA14" s="286"/>
      <c r="AB14" s="289"/>
      <c r="AC14" s="286"/>
      <c r="AD14" s="286"/>
      <c r="AE14" s="286"/>
      <c r="AF14" s="286"/>
      <c r="AG14" s="286"/>
      <c r="AH14" s="286"/>
      <c r="AI14" s="286"/>
      <c r="AJ14" s="286"/>
      <c r="AK14" s="286"/>
      <c r="AL14" s="286"/>
      <c r="AM14" s="286"/>
      <c r="AN14" s="286"/>
      <c r="AO14" s="286"/>
      <c r="AP14" s="286"/>
      <c r="AQ14" s="290"/>
      <c r="AR14" s="291">
        <f t="shared" si="4"/>
        <v>0</v>
      </c>
    </row>
    <row r="15" spans="1:44" ht="12.75">
      <c r="A15" s="280">
        <f t="shared" si="3"/>
        <v>98</v>
      </c>
      <c r="B15" s="304"/>
      <c r="C15" s="305"/>
      <c r="D15" s="283"/>
      <c r="E15" s="284"/>
      <c r="F15" s="285">
        <f t="shared" si="0"/>
        <v>0</v>
      </c>
      <c r="G15" s="286">
        <f t="shared" si="1"/>
        <v>0</v>
      </c>
      <c r="H15" s="287">
        <f t="shared" si="2"/>
        <v>1000</v>
      </c>
      <c r="I15" s="288"/>
      <c r="J15" s="289"/>
      <c r="K15" s="286"/>
      <c r="L15" s="286"/>
      <c r="M15" s="286"/>
      <c r="N15" s="286"/>
      <c r="O15" s="286"/>
      <c r="P15" s="286"/>
      <c r="Q15" s="286"/>
      <c r="R15" s="286"/>
      <c r="S15" s="286"/>
      <c r="T15" s="286"/>
      <c r="U15" s="286"/>
      <c r="V15" s="286"/>
      <c r="W15" s="286"/>
      <c r="X15" s="286"/>
      <c r="Y15" s="286"/>
      <c r="Z15" s="286"/>
      <c r="AA15" s="286"/>
      <c r="AB15" s="289"/>
      <c r="AC15" s="286"/>
      <c r="AD15" s="286"/>
      <c r="AE15" s="286"/>
      <c r="AF15" s="286"/>
      <c r="AG15" s="286"/>
      <c r="AH15" s="286"/>
      <c r="AI15" s="286"/>
      <c r="AJ15" s="286"/>
      <c r="AK15" s="286"/>
      <c r="AL15" s="286"/>
      <c r="AM15" s="286"/>
      <c r="AN15" s="286"/>
      <c r="AO15" s="286"/>
      <c r="AP15" s="286"/>
      <c r="AQ15" s="290"/>
      <c r="AR15" s="291">
        <f t="shared" si="4"/>
        <v>0</v>
      </c>
    </row>
    <row r="16" spans="1:44" ht="12.75">
      <c r="A16" s="280">
        <f t="shared" si="3"/>
        <v>99</v>
      </c>
      <c r="B16" s="304"/>
      <c r="C16" s="305"/>
      <c r="D16" s="283"/>
      <c r="E16" s="284"/>
      <c r="F16" s="285">
        <f t="shared" si="0"/>
        <v>0</v>
      </c>
      <c r="G16" s="286">
        <f t="shared" si="1"/>
        <v>0</v>
      </c>
      <c r="H16" s="287">
        <f t="shared" si="2"/>
        <v>1000</v>
      </c>
      <c r="I16" s="288"/>
      <c r="J16" s="289"/>
      <c r="K16" s="286"/>
      <c r="L16" s="286"/>
      <c r="M16" s="286"/>
      <c r="N16" s="286"/>
      <c r="O16" s="286"/>
      <c r="P16" s="286"/>
      <c r="Q16" s="286"/>
      <c r="R16" s="286"/>
      <c r="S16" s="286"/>
      <c r="T16" s="286"/>
      <c r="U16" s="286"/>
      <c r="V16" s="286"/>
      <c r="W16" s="286"/>
      <c r="X16" s="286"/>
      <c r="Y16" s="286"/>
      <c r="Z16" s="286"/>
      <c r="AA16" s="286"/>
      <c r="AB16" s="289"/>
      <c r="AC16" s="286"/>
      <c r="AD16" s="286"/>
      <c r="AE16" s="286"/>
      <c r="AF16" s="286"/>
      <c r="AG16" s="286"/>
      <c r="AH16" s="286"/>
      <c r="AI16" s="286"/>
      <c r="AJ16" s="286"/>
      <c r="AK16" s="286"/>
      <c r="AL16" s="286"/>
      <c r="AM16" s="286"/>
      <c r="AN16" s="286"/>
      <c r="AO16" s="286"/>
      <c r="AP16" s="286"/>
      <c r="AQ16" s="290"/>
      <c r="AR16" s="291">
        <f t="shared" si="4"/>
        <v>0</v>
      </c>
    </row>
    <row r="17" spans="1:44" ht="12.75">
      <c r="A17" s="280">
        <f t="shared" si="3"/>
        <v>100</v>
      </c>
      <c r="B17" s="304"/>
      <c r="C17" s="305"/>
      <c r="D17" s="283"/>
      <c r="E17" s="284"/>
      <c r="F17" s="285">
        <f t="shared" si="0"/>
        <v>0</v>
      </c>
      <c r="G17" s="286">
        <f t="shared" si="1"/>
        <v>0</v>
      </c>
      <c r="H17" s="287">
        <f t="shared" si="2"/>
        <v>1000</v>
      </c>
      <c r="I17" s="288"/>
      <c r="J17" s="289"/>
      <c r="K17" s="286"/>
      <c r="L17" s="286"/>
      <c r="M17" s="286"/>
      <c r="N17" s="286"/>
      <c r="O17" s="286"/>
      <c r="P17" s="286"/>
      <c r="Q17" s="286"/>
      <c r="R17" s="286"/>
      <c r="S17" s="286"/>
      <c r="T17" s="286"/>
      <c r="U17" s="286"/>
      <c r="V17" s="286"/>
      <c r="W17" s="286"/>
      <c r="X17" s="286"/>
      <c r="Y17" s="286"/>
      <c r="Z17" s="286"/>
      <c r="AA17" s="286"/>
      <c r="AB17" s="289"/>
      <c r="AC17" s="286"/>
      <c r="AD17" s="286"/>
      <c r="AE17" s="286"/>
      <c r="AF17" s="286"/>
      <c r="AG17" s="286"/>
      <c r="AH17" s="286"/>
      <c r="AI17" s="286"/>
      <c r="AJ17" s="286"/>
      <c r="AK17" s="286"/>
      <c r="AL17" s="286"/>
      <c r="AM17" s="286"/>
      <c r="AN17" s="286"/>
      <c r="AO17" s="286"/>
      <c r="AP17" s="286"/>
      <c r="AQ17" s="290"/>
      <c r="AR17" s="291">
        <f t="shared" si="4"/>
        <v>0</v>
      </c>
    </row>
    <row r="18" spans="1:44" ht="12.75">
      <c r="A18" s="280">
        <f t="shared" si="3"/>
        <v>101</v>
      </c>
      <c r="B18" s="304"/>
      <c r="C18" s="305"/>
      <c r="D18" s="283"/>
      <c r="E18" s="284"/>
      <c r="F18" s="285">
        <f t="shared" si="0"/>
        <v>0</v>
      </c>
      <c r="G18" s="286">
        <f t="shared" si="1"/>
        <v>0</v>
      </c>
      <c r="H18" s="287">
        <f t="shared" si="2"/>
        <v>1000</v>
      </c>
      <c r="I18" s="288"/>
      <c r="J18" s="289"/>
      <c r="K18" s="286"/>
      <c r="L18" s="286"/>
      <c r="M18" s="286"/>
      <c r="N18" s="286"/>
      <c r="O18" s="286"/>
      <c r="P18" s="286"/>
      <c r="Q18" s="286"/>
      <c r="R18" s="286"/>
      <c r="S18" s="286"/>
      <c r="T18" s="286"/>
      <c r="U18" s="286"/>
      <c r="V18" s="286"/>
      <c r="W18" s="286"/>
      <c r="X18" s="286"/>
      <c r="Y18" s="286"/>
      <c r="Z18" s="286"/>
      <c r="AA18" s="286"/>
      <c r="AB18" s="289"/>
      <c r="AC18" s="286"/>
      <c r="AD18" s="286"/>
      <c r="AE18" s="286"/>
      <c r="AF18" s="286"/>
      <c r="AG18" s="286"/>
      <c r="AH18" s="286"/>
      <c r="AI18" s="286"/>
      <c r="AJ18" s="286"/>
      <c r="AK18" s="286"/>
      <c r="AL18" s="286"/>
      <c r="AM18" s="286"/>
      <c r="AN18" s="286"/>
      <c r="AO18" s="286"/>
      <c r="AP18" s="286"/>
      <c r="AQ18" s="290"/>
      <c r="AR18" s="291">
        <f t="shared" si="4"/>
        <v>0</v>
      </c>
    </row>
    <row r="19" spans="1:44" ht="12.75">
      <c r="A19" s="280">
        <f t="shared" si="3"/>
        <v>102</v>
      </c>
      <c r="B19" s="304"/>
      <c r="C19" s="305"/>
      <c r="D19" s="283"/>
      <c r="E19" s="284"/>
      <c r="F19" s="285">
        <f t="shared" si="0"/>
        <v>0</v>
      </c>
      <c r="G19" s="286">
        <f t="shared" si="1"/>
        <v>0</v>
      </c>
      <c r="H19" s="287">
        <f t="shared" si="2"/>
        <v>1000</v>
      </c>
      <c r="I19" s="288"/>
      <c r="J19" s="289"/>
      <c r="K19" s="286"/>
      <c r="L19" s="286"/>
      <c r="M19" s="286"/>
      <c r="N19" s="286"/>
      <c r="O19" s="286"/>
      <c r="P19" s="286"/>
      <c r="Q19" s="286"/>
      <c r="R19" s="286"/>
      <c r="S19" s="286"/>
      <c r="T19" s="286"/>
      <c r="U19" s="286"/>
      <c r="V19" s="286"/>
      <c r="W19" s="286"/>
      <c r="X19" s="286"/>
      <c r="Y19" s="286"/>
      <c r="Z19" s="286"/>
      <c r="AA19" s="286"/>
      <c r="AB19" s="289"/>
      <c r="AC19" s="286"/>
      <c r="AD19" s="286"/>
      <c r="AE19" s="286"/>
      <c r="AF19" s="286"/>
      <c r="AG19" s="286"/>
      <c r="AH19" s="286"/>
      <c r="AI19" s="286"/>
      <c r="AJ19" s="286"/>
      <c r="AK19" s="286"/>
      <c r="AL19" s="286"/>
      <c r="AM19" s="286"/>
      <c r="AN19" s="286"/>
      <c r="AO19" s="286"/>
      <c r="AP19" s="286"/>
      <c r="AQ19" s="290"/>
      <c r="AR19" s="291">
        <f t="shared" si="4"/>
        <v>0</v>
      </c>
    </row>
    <row r="20" spans="1:44" ht="12.75">
      <c r="A20" s="280">
        <f t="shared" si="3"/>
        <v>103</v>
      </c>
      <c r="B20" s="304"/>
      <c r="C20" s="305"/>
      <c r="D20" s="283"/>
      <c r="E20" s="284"/>
      <c r="F20" s="285">
        <f t="shared" si="0"/>
        <v>0</v>
      </c>
      <c r="G20" s="286">
        <f t="shared" si="1"/>
        <v>0</v>
      </c>
      <c r="H20" s="287">
        <f t="shared" si="2"/>
        <v>1000</v>
      </c>
      <c r="I20" s="288"/>
      <c r="J20" s="289"/>
      <c r="K20" s="286"/>
      <c r="L20" s="286"/>
      <c r="M20" s="286"/>
      <c r="N20" s="286"/>
      <c r="O20" s="286"/>
      <c r="P20" s="286"/>
      <c r="Q20" s="286"/>
      <c r="R20" s="286"/>
      <c r="S20" s="286"/>
      <c r="T20" s="286"/>
      <c r="U20" s="286"/>
      <c r="V20" s="286"/>
      <c r="W20" s="286"/>
      <c r="X20" s="286"/>
      <c r="Y20" s="286"/>
      <c r="Z20" s="286"/>
      <c r="AA20" s="286"/>
      <c r="AB20" s="289"/>
      <c r="AC20" s="286"/>
      <c r="AD20" s="286"/>
      <c r="AE20" s="286"/>
      <c r="AF20" s="286"/>
      <c r="AG20" s="286"/>
      <c r="AH20" s="286"/>
      <c r="AI20" s="286"/>
      <c r="AJ20" s="286"/>
      <c r="AK20" s="286"/>
      <c r="AL20" s="286"/>
      <c r="AM20" s="286"/>
      <c r="AN20" s="286"/>
      <c r="AO20" s="286"/>
      <c r="AP20" s="286"/>
      <c r="AQ20" s="290"/>
      <c r="AR20" s="291">
        <f t="shared" si="4"/>
        <v>0</v>
      </c>
    </row>
    <row r="21" spans="1:44" ht="12.75">
      <c r="A21" s="280">
        <f t="shared" si="3"/>
        <v>104</v>
      </c>
      <c r="B21" s="304"/>
      <c r="C21" s="305"/>
      <c r="D21" s="283"/>
      <c r="E21" s="284"/>
      <c r="F21" s="285">
        <f t="shared" si="0"/>
        <v>0</v>
      </c>
      <c r="G21" s="286">
        <f t="shared" si="1"/>
        <v>0</v>
      </c>
      <c r="H21" s="287">
        <f t="shared" si="2"/>
        <v>1000</v>
      </c>
      <c r="I21" s="288"/>
      <c r="J21" s="289"/>
      <c r="K21" s="286"/>
      <c r="L21" s="286"/>
      <c r="M21" s="286"/>
      <c r="N21" s="286"/>
      <c r="O21" s="286"/>
      <c r="P21" s="286"/>
      <c r="Q21" s="286"/>
      <c r="R21" s="286"/>
      <c r="S21" s="286"/>
      <c r="T21" s="286"/>
      <c r="U21" s="286"/>
      <c r="V21" s="286"/>
      <c r="W21" s="286"/>
      <c r="X21" s="286"/>
      <c r="Y21" s="286"/>
      <c r="Z21" s="286"/>
      <c r="AA21" s="286"/>
      <c r="AB21" s="289"/>
      <c r="AC21" s="286"/>
      <c r="AD21" s="286"/>
      <c r="AE21" s="286"/>
      <c r="AF21" s="286"/>
      <c r="AG21" s="286"/>
      <c r="AH21" s="286"/>
      <c r="AI21" s="286"/>
      <c r="AJ21" s="286"/>
      <c r="AK21" s="286"/>
      <c r="AL21" s="286"/>
      <c r="AM21" s="286"/>
      <c r="AN21" s="286"/>
      <c r="AO21" s="286"/>
      <c r="AP21" s="286"/>
      <c r="AQ21" s="290"/>
      <c r="AR21" s="291">
        <f t="shared" si="4"/>
        <v>0</v>
      </c>
    </row>
    <row r="22" spans="1:44" ht="12.75">
      <c r="A22" s="280">
        <f t="shared" si="3"/>
        <v>105</v>
      </c>
      <c r="B22" s="304"/>
      <c r="C22" s="305"/>
      <c r="D22" s="283"/>
      <c r="E22" s="284"/>
      <c r="F22" s="285">
        <f t="shared" si="0"/>
        <v>0</v>
      </c>
      <c r="G22" s="286">
        <f t="shared" si="1"/>
        <v>0</v>
      </c>
      <c r="H22" s="287">
        <f t="shared" si="2"/>
        <v>1000</v>
      </c>
      <c r="I22" s="288"/>
      <c r="J22" s="289"/>
      <c r="K22" s="286"/>
      <c r="L22" s="286"/>
      <c r="M22" s="286"/>
      <c r="N22" s="286"/>
      <c r="O22" s="286"/>
      <c r="P22" s="286"/>
      <c r="Q22" s="286"/>
      <c r="R22" s="286"/>
      <c r="S22" s="286"/>
      <c r="T22" s="286"/>
      <c r="U22" s="286"/>
      <c r="V22" s="286"/>
      <c r="W22" s="286"/>
      <c r="X22" s="286"/>
      <c r="Y22" s="286"/>
      <c r="Z22" s="286"/>
      <c r="AA22" s="286"/>
      <c r="AB22" s="289"/>
      <c r="AC22" s="286"/>
      <c r="AD22" s="286"/>
      <c r="AE22" s="286"/>
      <c r="AF22" s="286"/>
      <c r="AG22" s="286"/>
      <c r="AH22" s="286"/>
      <c r="AI22" s="286"/>
      <c r="AJ22" s="286"/>
      <c r="AK22" s="286"/>
      <c r="AL22" s="286"/>
      <c r="AM22" s="286"/>
      <c r="AN22" s="286"/>
      <c r="AO22" s="286"/>
      <c r="AP22" s="286"/>
      <c r="AQ22" s="290"/>
      <c r="AR22" s="291">
        <f t="shared" si="4"/>
        <v>0</v>
      </c>
    </row>
    <row r="23" spans="1:44" ht="12.75">
      <c r="A23" s="280">
        <f t="shared" si="3"/>
        <v>106</v>
      </c>
      <c r="B23" s="304"/>
      <c r="C23" s="305"/>
      <c r="D23" s="283"/>
      <c r="E23" s="284"/>
      <c r="F23" s="285">
        <f t="shared" si="0"/>
        <v>0</v>
      </c>
      <c r="G23" s="286">
        <f t="shared" si="1"/>
        <v>0</v>
      </c>
      <c r="H23" s="287">
        <f t="shared" si="2"/>
        <v>1000</v>
      </c>
      <c r="I23" s="288"/>
      <c r="J23" s="289"/>
      <c r="K23" s="286"/>
      <c r="L23" s="286"/>
      <c r="M23" s="286"/>
      <c r="N23" s="286"/>
      <c r="O23" s="286"/>
      <c r="P23" s="286"/>
      <c r="Q23" s="286"/>
      <c r="R23" s="286"/>
      <c r="S23" s="286"/>
      <c r="T23" s="286"/>
      <c r="U23" s="286"/>
      <c r="V23" s="286"/>
      <c r="W23" s="286"/>
      <c r="X23" s="286"/>
      <c r="Y23" s="286"/>
      <c r="Z23" s="286"/>
      <c r="AA23" s="286"/>
      <c r="AB23" s="289"/>
      <c r="AC23" s="286"/>
      <c r="AD23" s="286"/>
      <c r="AE23" s="286"/>
      <c r="AF23" s="286"/>
      <c r="AG23" s="286"/>
      <c r="AH23" s="286"/>
      <c r="AI23" s="286"/>
      <c r="AJ23" s="286"/>
      <c r="AK23" s="286"/>
      <c r="AL23" s="286"/>
      <c r="AM23" s="286"/>
      <c r="AN23" s="286"/>
      <c r="AO23" s="286"/>
      <c r="AP23" s="286"/>
      <c r="AQ23" s="290"/>
      <c r="AR23" s="291">
        <f t="shared" si="4"/>
        <v>0</v>
      </c>
    </row>
    <row r="24" spans="1:44" ht="12.75">
      <c r="A24" s="280">
        <f t="shared" si="3"/>
        <v>107</v>
      </c>
      <c r="B24" s="304"/>
      <c r="C24" s="305"/>
      <c r="D24" s="283"/>
      <c r="E24" s="284"/>
      <c r="F24" s="285">
        <f t="shared" si="0"/>
        <v>0</v>
      </c>
      <c r="G24" s="286">
        <f t="shared" si="1"/>
        <v>0</v>
      </c>
      <c r="H24" s="287">
        <f t="shared" si="2"/>
        <v>1000</v>
      </c>
      <c r="I24" s="288"/>
      <c r="J24" s="289"/>
      <c r="K24" s="286"/>
      <c r="L24" s="286"/>
      <c r="M24" s="286"/>
      <c r="N24" s="286"/>
      <c r="O24" s="286"/>
      <c r="P24" s="286"/>
      <c r="Q24" s="286"/>
      <c r="R24" s="286"/>
      <c r="S24" s="286"/>
      <c r="T24" s="286"/>
      <c r="U24" s="286"/>
      <c r="V24" s="286"/>
      <c r="W24" s="286"/>
      <c r="X24" s="286"/>
      <c r="Y24" s="286"/>
      <c r="Z24" s="286"/>
      <c r="AA24" s="286"/>
      <c r="AB24" s="289"/>
      <c r="AC24" s="286"/>
      <c r="AD24" s="286"/>
      <c r="AE24" s="286"/>
      <c r="AF24" s="286"/>
      <c r="AG24" s="286"/>
      <c r="AH24" s="286"/>
      <c r="AI24" s="286"/>
      <c r="AJ24" s="286"/>
      <c r="AK24" s="286"/>
      <c r="AL24" s="286"/>
      <c r="AM24" s="286"/>
      <c r="AN24" s="286"/>
      <c r="AO24" s="286"/>
      <c r="AP24" s="286"/>
      <c r="AQ24" s="290"/>
      <c r="AR24" s="291">
        <f t="shared" si="4"/>
        <v>0</v>
      </c>
    </row>
    <row r="25" spans="1:44" ht="12.75">
      <c r="A25" s="280">
        <f t="shared" si="3"/>
        <v>108</v>
      </c>
      <c r="B25" s="304"/>
      <c r="C25" s="305"/>
      <c r="D25" s="283"/>
      <c r="E25" s="284"/>
      <c r="F25" s="285">
        <f t="shared" si="0"/>
        <v>0</v>
      </c>
      <c r="G25" s="286">
        <f t="shared" si="1"/>
        <v>0</v>
      </c>
      <c r="H25" s="287">
        <f t="shared" si="2"/>
        <v>1000</v>
      </c>
      <c r="I25" s="288"/>
      <c r="J25" s="289"/>
      <c r="K25" s="286"/>
      <c r="L25" s="286"/>
      <c r="M25" s="286"/>
      <c r="N25" s="286"/>
      <c r="O25" s="286"/>
      <c r="P25" s="286"/>
      <c r="Q25" s="286"/>
      <c r="R25" s="286"/>
      <c r="S25" s="286"/>
      <c r="T25" s="286"/>
      <c r="U25" s="286"/>
      <c r="V25" s="286"/>
      <c r="W25" s="286"/>
      <c r="X25" s="286"/>
      <c r="Y25" s="286"/>
      <c r="Z25" s="286"/>
      <c r="AA25" s="286"/>
      <c r="AB25" s="289"/>
      <c r="AC25" s="286"/>
      <c r="AD25" s="286"/>
      <c r="AE25" s="286"/>
      <c r="AF25" s="286"/>
      <c r="AG25" s="286"/>
      <c r="AH25" s="286"/>
      <c r="AI25" s="286"/>
      <c r="AJ25" s="286"/>
      <c r="AK25" s="286"/>
      <c r="AL25" s="286"/>
      <c r="AM25" s="286"/>
      <c r="AN25" s="286"/>
      <c r="AO25" s="286"/>
      <c r="AP25" s="286"/>
      <c r="AQ25" s="290"/>
      <c r="AR25" s="291">
        <f t="shared" si="4"/>
        <v>0</v>
      </c>
    </row>
    <row r="26" spans="1:44" ht="12.75">
      <c r="A26" s="280">
        <f t="shared" si="3"/>
        <v>109</v>
      </c>
      <c r="B26" s="304"/>
      <c r="C26" s="305"/>
      <c r="D26" s="283"/>
      <c r="E26" s="284"/>
      <c r="F26" s="285">
        <f t="shared" si="0"/>
        <v>0</v>
      </c>
      <c r="G26" s="286">
        <f t="shared" si="1"/>
        <v>0</v>
      </c>
      <c r="H26" s="287">
        <f t="shared" si="2"/>
        <v>1000</v>
      </c>
      <c r="I26" s="288"/>
      <c r="J26" s="289"/>
      <c r="K26" s="286"/>
      <c r="L26" s="286"/>
      <c r="M26" s="286"/>
      <c r="N26" s="286"/>
      <c r="O26" s="286"/>
      <c r="P26" s="286"/>
      <c r="Q26" s="286"/>
      <c r="R26" s="286"/>
      <c r="S26" s="286"/>
      <c r="T26" s="286"/>
      <c r="U26" s="286"/>
      <c r="V26" s="286"/>
      <c r="W26" s="286"/>
      <c r="X26" s="286"/>
      <c r="Y26" s="286"/>
      <c r="Z26" s="286"/>
      <c r="AA26" s="286"/>
      <c r="AB26" s="289"/>
      <c r="AC26" s="286"/>
      <c r="AD26" s="286"/>
      <c r="AE26" s="286"/>
      <c r="AF26" s="286"/>
      <c r="AG26" s="286"/>
      <c r="AH26" s="286"/>
      <c r="AI26" s="286"/>
      <c r="AJ26" s="286"/>
      <c r="AK26" s="286"/>
      <c r="AL26" s="286"/>
      <c r="AM26" s="286"/>
      <c r="AN26" s="286"/>
      <c r="AO26" s="286"/>
      <c r="AP26" s="286"/>
      <c r="AQ26" s="290"/>
      <c r="AR26" s="291">
        <f t="shared" si="4"/>
        <v>0</v>
      </c>
    </row>
    <row r="27" spans="1:44" ht="12.75">
      <c r="A27" s="280">
        <f t="shared" si="3"/>
        <v>110</v>
      </c>
      <c r="B27" s="304"/>
      <c r="C27" s="305"/>
      <c r="D27" s="283"/>
      <c r="E27" s="284"/>
      <c r="F27" s="285">
        <f t="shared" si="0"/>
        <v>0</v>
      </c>
      <c r="G27" s="286">
        <f t="shared" si="1"/>
        <v>0</v>
      </c>
      <c r="H27" s="287">
        <f t="shared" si="2"/>
        <v>1000</v>
      </c>
      <c r="I27" s="288"/>
      <c r="J27" s="289"/>
      <c r="K27" s="286"/>
      <c r="L27" s="286"/>
      <c r="M27" s="286"/>
      <c r="N27" s="286"/>
      <c r="O27" s="286"/>
      <c r="P27" s="286"/>
      <c r="Q27" s="286"/>
      <c r="R27" s="286"/>
      <c r="S27" s="286"/>
      <c r="T27" s="286"/>
      <c r="U27" s="286"/>
      <c r="V27" s="286"/>
      <c r="W27" s="286"/>
      <c r="X27" s="286"/>
      <c r="Y27" s="286"/>
      <c r="Z27" s="286"/>
      <c r="AA27" s="286"/>
      <c r="AB27" s="289"/>
      <c r="AC27" s="286"/>
      <c r="AD27" s="286"/>
      <c r="AE27" s="286"/>
      <c r="AF27" s="286"/>
      <c r="AG27" s="286"/>
      <c r="AH27" s="286"/>
      <c r="AI27" s="286"/>
      <c r="AJ27" s="286"/>
      <c r="AK27" s="286"/>
      <c r="AL27" s="286"/>
      <c r="AM27" s="286"/>
      <c r="AN27" s="286"/>
      <c r="AO27" s="286"/>
      <c r="AP27" s="286"/>
      <c r="AQ27" s="290"/>
      <c r="AR27" s="291">
        <f t="shared" si="4"/>
        <v>0</v>
      </c>
    </row>
    <row r="28" spans="1:44" ht="12.75">
      <c r="A28" s="280">
        <f t="shared" si="3"/>
        <v>111</v>
      </c>
      <c r="B28" s="304"/>
      <c r="C28" s="305"/>
      <c r="D28" s="283"/>
      <c r="E28" s="284"/>
      <c r="F28" s="285">
        <f t="shared" si="0"/>
        <v>0</v>
      </c>
      <c r="G28" s="286">
        <f t="shared" si="1"/>
        <v>0</v>
      </c>
      <c r="H28" s="287">
        <f t="shared" si="2"/>
        <v>1000</v>
      </c>
      <c r="I28" s="288"/>
      <c r="J28" s="289"/>
      <c r="K28" s="286"/>
      <c r="L28" s="286"/>
      <c r="M28" s="286"/>
      <c r="N28" s="286"/>
      <c r="O28" s="286"/>
      <c r="P28" s="286"/>
      <c r="Q28" s="286"/>
      <c r="R28" s="286"/>
      <c r="S28" s="286"/>
      <c r="T28" s="286"/>
      <c r="U28" s="286"/>
      <c r="V28" s="286"/>
      <c r="W28" s="286"/>
      <c r="X28" s="286"/>
      <c r="Y28" s="286"/>
      <c r="Z28" s="286"/>
      <c r="AA28" s="286"/>
      <c r="AB28" s="289"/>
      <c r="AC28" s="286"/>
      <c r="AD28" s="286"/>
      <c r="AE28" s="286"/>
      <c r="AF28" s="286"/>
      <c r="AG28" s="286"/>
      <c r="AH28" s="286"/>
      <c r="AI28" s="286"/>
      <c r="AJ28" s="286"/>
      <c r="AK28" s="286"/>
      <c r="AL28" s="286"/>
      <c r="AM28" s="286"/>
      <c r="AN28" s="286"/>
      <c r="AO28" s="286"/>
      <c r="AP28" s="286"/>
      <c r="AQ28" s="290"/>
      <c r="AR28" s="291">
        <f t="shared" si="4"/>
        <v>0</v>
      </c>
    </row>
    <row r="29" spans="1:44" ht="12.75">
      <c r="A29" s="280">
        <f t="shared" si="3"/>
        <v>112</v>
      </c>
      <c r="B29" s="304"/>
      <c r="C29" s="305"/>
      <c r="D29" s="283"/>
      <c r="E29" s="284"/>
      <c r="F29" s="285">
        <f t="shared" si="0"/>
        <v>0</v>
      </c>
      <c r="G29" s="286">
        <f t="shared" si="1"/>
        <v>0</v>
      </c>
      <c r="H29" s="287">
        <f t="shared" si="2"/>
        <v>1000</v>
      </c>
      <c r="I29" s="288"/>
      <c r="J29" s="289"/>
      <c r="K29" s="286"/>
      <c r="L29" s="286"/>
      <c r="M29" s="286"/>
      <c r="N29" s="286"/>
      <c r="O29" s="286"/>
      <c r="P29" s="286"/>
      <c r="Q29" s="286"/>
      <c r="R29" s="286"/>
      <c r="S29" s="286"/>
      <c r="T29" s="286"/>
      <c r="U29" s="286"/>
      <c r="V29" s="286"/>
      <c r="W29" s="286"/>
      <c r="X29" s="286"/>
      <c r="Y29" s="286"/>
      <c r="Z29" s="286"/>
      <c r="AA29" s="286"/>
      <c r="AB29" s="289"/>
      <c r="AC29" s="286"/>
      <c r="AD29" s="286"/>
      <c r="AE29" s="286"/>
      <c r="AF29" s="286"/>
      <c r="AG29" s="286"/>
      <c r="AH29" s="286"/>
      <c r="AI29" s="286"/>
      <c r="AJ29" s="286"/>
      <c r="AK29" s="286"/>
      <c r="AL29" s="286"/>
      <c r="AM29" s="286"/>
      <c r="AN29" s="286"/>
      <c r="AO29" s="286"/>
      <c r="AP29" s="286"/>
      <c r="AQ29" s="290"/>
      <c r="AR29" s="291">
        <f t="shared" si="4"/>
        <v>0</v>
      </c>
    </row>
    <row r="30" spans="1:44" ht="12.75">
      <c r="A30" s="280">
        <f t="shared" si="3"/>
        <v>113</v>
      </c>
      <c r="B30" s="304"/>
      <c r="C30" s="305"/>
      <c r="D30" s="283"/>
      <c r="E30" s="284"/>
      <c r="F30" s="285">
        <f t="shared" si="0"/>
        <v>0</v>
      </c>
      <c r="G30" s="286">
        <f t="shared" si="1"/>
        <v>0</v>
      </c>
      <c r="H30" s="287">
        <f t="shared" si="2"/>
        <v>1000</v>
      </c>
      <c r="I30" s="288"/>
      <c r="J30" s="289"/>
      <c r="K30" s="286"/>
      <c r="L30" s="286"/>
      <c r="M30" s="286"/>
      <c r="N30" s="286"/>
      <c r="O30" s="286"/>
      <c r="P30" s="286"/>
      <c r="Q30" s="286"/>
      <c r="R30" s="286"/>
      <c r="S30" s="286"/>
      <c r="T30" s="286"/>
      <c r="U30" s="286"/>
      <c r="V30" s="286"/>
      <c r="W30" s="286"/>
      <c r="X30" s="286"/>
      <c r="Y30" s="286"/>
      <c r="Z30" s="286"/>
      <c r="AA30" s="286"/>
      <c r="AB30" s="289"/>
      <c r="AC30" s="286"/>
      <c r="AD30" s="286"/>
      <c r="AE30" s="286"/>
      <c r="AF30" s="286"/>
      <c r="AG30" s="286"/>
      <c r="AH30" s="286"/>
      <c r="AI30" s="286"/>
      <c r="AJ30" s="286"/>
      <c r="AK30" s="286"/>
      <c r="AL30" s="286"/>
      <c r="AM30" s="286"/>
      <c r="AN30" s="286"/>
      <c r="AO30" s="286"/>
      <c r="AP30" s="286"/>
      <c r="AQ30" s="290"/>
      <c r="AR30" s="291">
        <f t="shared" si="4"/>
        <v>0</v>
      </c>
    </row>
    <row r="31" spans="1:44" ht="12.75">
      <c r="A31" s="280">
        <f t="shared" si="3"/>
        <v>114</v>
      </c>
      <c r="B31" s="304"/>
      <c r="C31" s="305"/>
      <c r="D31" s="283"/>
      <c r="E31" s="284"/>
      <c r="F31" s="285">
        <f t="shared" si="0"/>
        <v>0</v>
      </c>
      <c r="G31" s="286">
        <f t="shared" si="1"/>
        <v>0</v>
      </c>
      <c r="H31" s="287">
        <f t="shared" si="2"/>
        <v>1000</v>
      </c>
      <c r="I31" s="288"/>
      <c r="J31" s="289"/>
      <c r="K31" s="286"/>
      <c r="L31" s="286"/>
      <c r="M31" s="286"/>
      <c r="N31" s="286"/>
      <c r="O31" s="286"/>
      <c r="P31" s="286"/>
      <c r="Q31" s="286"/>
      <c r="R31" s="286"/>
      <c r="S31" s="286"/>
      <c r="T31" s="286"/>
      <c r="U31" s="286"/>
      <c r="V31" s="286"/>
      <c r="W31" s="286"/>
      <c r="X31" s="286"/>
      <c r="Y31" s="286"/>
      <c r="Z31" s="286"/>
      <c r="AA31" s="286"/>
      <c r="AB31" s="289"/>
      <c r="AC31" s="286"/>
      <c r="AD31" s="286"/>
      <c r="AE31" s="286"/>
      <c r="AF31" s="286"/>
      <c r="AG31" s="286"/>
      <c r="AH31" s="286"/>
      <c r="AI31" s="286"/>
      <c r="AJ31" s="286"/>
      <c r="AK31" s="286"/>
      <c r="AL31" s="286"/>
      <c r="AM31" s="286"/>
      <c r="AN31" s="286"/>
      <c r="AO31" s="286"/>
      <c r="AP31" s="286"/>
      <c r="AQ31" s="290"/>
      <c r="AR31" s="291">
        <f t="shared" si="4"/>
        <v>0</v>
      </c>
    </row>
    <row r="32" spans="1:44" ht="12.75">
      <c r="A32" s="280">
        <f t="shared" si="3"/>
        <v>115</v>
      </c>
      <c r="B32" s="304"/>
      <c r="C32" s="305"/>
      <c r="D32" s="283"/>
      <c r="E32" s="284"/>
      <c r="F32" s="285">
        <f t="shared" si="0"/>
        <v>0</v>
      </c>
      <c r="G32" s="286">
        <f t="shared" si="1"/>
        <v>0</v>
      </c>
      <c r="H32" s="287">
        <f t="shared" si="2"/>
        <v>1000</v>
      </c>
      <c r="I32" s="288"/>
      <c r="J32" s="289"/>
      <c r="K32" s="286"/>
      <c r="L32" s="286"/>
      <c r="M32" s="286"/>
      <c r="N32" s="286"/>
      <c r="O32" s="286"/>
      <c r="P32" s="286"/>
      <c r="Q32" s="286"/>
      <c r="R32" s="286"/>
      <c r="S32" s="286"/>
      <c r="T32" s="286"/>
      <c r="U32" s="286"/>
      <c r="V32" s="286"/>
      <c r="W32" s="286"/>
      <c r="X32" s="286"/>
      <c r="Y32" s="286"/>
      <c r="Z32" s="286"/>
      <c r="AA32" s="286"/>
      <c r="AB32" s="289"/>
      <c r="AC32" s="286"/>
      <c r="AD32" s="286"/>
      <c r="AE32" s="286"/>
      <c r="AF32" s="286"/>
      <c r="AG32" s="286"/>
      <c r="AH32" s="286"/>
      <c r="AI32" s="286"/>
      <c r="AJ32" s="286"/>
      <c r="AK32" s="286"/>
      <c r="AL32" s="286"/>
      <c r="AM32" s="286"/>
      <c r="AN32" s="286"/>
      <c r="AO32" s="286"/>
      <c r="AP32" s="286"/>
      <c r="AQ32" s="290"/>
      <c r="AR32" s="291">
        <f t="shared" si="4"/>
        <v>0</v>
      </c>
    </row>
    <row r="33" spans="1:44" ht="12.75">
      <c r="A33" s="280">
        <f t="shared" si="3"/>
        <v>116</v>
      </c>
      <c r="B33" s="304"/>
      <c r="C33" s="305"/>
      <c r="D33" s="283"/>
      <c r="E33" s="284"/>
      <c r="F33" s="285">
        <f t="shared" si="0"/>
        <v>0</v>
      </c>
      <c r="G33" s="286">
        <f t="shared" si="1"/>
        <v>0</v>
      </c>
      <c r="H33" s="287">
        <f t="shared" si="2"/>
        <v>1000</v>
      </c>
      <c r="I33" s="288"/>
      <c r="J33" s="289"/>
      <c r="K33" s="286"/>
      <c r="L33" s="286"/>
      <c r="M33" s="286"/>
      <c r="N33" s="286"/>
      <c r="O33" s="286"/>
      <c r="P33" s="286"/>
      <c r="Q33" s="286"/>
      <c r="R33" s="286"/>
      <c r="S33" s="286"/>
      <c r="T33" s="286"/>
      <c r="U33" s="286"/>
      <c r="V33" s="286"/>
      <c r="W33" s="286"/>
      <c r="X33" s="286"/>
      <c r="Y33" s="286"/>
      <c r="Z33" s="286"/>
      <c r="AA33" s="286"/>
      <c r="AB33" s="289"/>
      <c r="AC33" s="286"/>
      <c r="AD33" s="286"/>
      <c r="AE33" s="286"/>
      <c r="AF33" s="286"/>
      <c r="AG33" s="286"/>
      <c r="AH33" s="286"/>
      <c r="AI33" s="286"/>
      <c r="AJ33" s="286"/>
      <c r="AK33" s="286"/>
      <c r="AL33" s="286"/>
      <c r="AM33" s="286"/>
      <c r="AN33" s="286"/>
      <c r="AO33" s="286"/>
      <c r="AP33" s="286"/>
      <c r="AQ33" s="290"/>
      <c r="AR33" s="291">
        <f t="shared" si="4"/>
        <v>0</v>
      </c>
    </row>
    <row r="34" spans="1:44" ht="12.75">
      <c r="A34" s="280">
        <f t="shared" si="3"/>
        <v>117</v>
      </c>
      <c r="B34" s="304"/>
      <c r="C34" s="305"/>
      <c r="D34" s="283"/>
      <c r="E34" s="284"/>
      <c r="F34" s="285">
        <f t="shared" si="0"/>
        <v>0</v>
      </c>
      <c r="G34" s="286">
        <f t="shared" si="1"/>
        <v>0</v>
      </c>
      <c r="H34" s="287">
        <f t="shared" si="2"/>
        <v>1000</v>
      </c>
      <c r="I34" s="288"/>
      <c r="J34" s="289"/>
      <c r="K34" s="286"/>
      <c r="L34" s="286"/>
      <c r="M34" s="286"/>
      <c r="N34" s="286"/>
      <c r="O34" s="286"/>
      <c r="P34" s="286"/>
      <c r="Q34" s="286"/>
      <c r="R34" s="286"/>
      <c r="S34" s="286"/>
      <c r="T34" s="286"/>
      <c r="U34" s="286"/>
      <c r="V34" s="286"/>
      <c r="W34" s="286"/>
      <c r="X34" s="286"/>
      <c r="Y34" s="286"/>
      <c r="Z34" s="286"/>
      <c r="AA34" s="286"/>
      <c r="AB34" s="289"/>
      <c r="AC34" s="286"/>
      <c r="AD34" s="286"/>
      <c r="AE34" s="286"/>
      <c r="AF34" s="286"/>
      <c r="AG34" s="286"/>
      <c r="AH34" s="286"/>
      <c r="AI34" s="286"/>
      <c r="AJ34" s="286"/>
      <c r="AK34" s="286"/>
      <c r="AL34" s="286"/>
      <c r="AM34" s="286"/>
      <c r="AN34" s="286"/>
      <c r="AO34" s="286"/>
      <c r="AP34" s="286"/>
      <c r="AQ34" s="290"/>
      <c r="AR34" s="291">
        <f t="shared" si="4"/>
        <v>0</v>
      </c>
    </row>
    <row r="35" spans="1:44" ht="12.75">
      <c r="A35" s="280">
        <f t="shared" si="3"/>
        <v>118</v>
      </c>
      <c r="B35" s="304"/>
      <c r="C35" s="305"/>
      <c r="D35" s="283"/>
      <c r="E35" s="284"/>
      <c r="F35" s="285">
        <f t="shared" si="0"/>
        <v>0</v>
      </c>
      <c r="G35" s="286">
        <f t="shared" si="1"/>
        <v>0</v>
      </c>
      <c r="H35" s="287">
        <f t="shared" si="2"/>
        <v>1000</v>
      </c>
      <c r="I35" s="288"/>
      <c r="J35" s="289"/>
      <c r="K35" s="286"/>
      <c r="L35" s="286"/>
      <c r="M35" s="286"/>
      <c r="N35" s="286"/>
      <c r="O35" s="286"/>
      <c r="P35" s="286"/>
      <c r="Q35" s="286"/>
      <c r="R35" s="286"/>
      <c r="S35" s="286"/>
      <c r="T35" s="286"/>
      <c r="U35" s="286"/>
      <c r="V35" s="286"/>
      <c r="W35" s="286"/>
      <c r="X35" s="286"/>
      <c r="Y35" s="286"/>
      <c r="Z35" s="286"/>
      <c r="AA35" s="286"/>
      <c r="AB35" s="289"/>
      <c r="AC35" s="286"/>
      <c r="AD35" s="286"/>
      <c r="AE35" s="286"/>
      <c r="AF35" s="286"/>
      <c r="AG35" s="286"/>
      <c r="AH35" s="286"/>
      <c r="AI35" s="286"/>
      <c r="AJ35" s="286"/>
      <c r="AK35" s="286"/>
      <c r="AL35" s="286"/>
      <c r="AM35" s="286"/>
      <c r="AN35" s="286"/>
      <c r="AO35" s="286"/>
      <c r="AP35" s="286"/>
      <c r="AQ35" s="290"/>
      <c r="AR35" s="291">
        <f t="shared" si="4"/>
        <v>0</v>
      </c>
    </row>
    <row r="36" spans="1:44" ht="12.75">
      <c r="A36" s="280">
        <f t="shared" si="3"/>
        <v>119</v>
      </c>
      <c r="B36" s="304"/>
      <c r="C36" s="305"/>
      <c r="D36" s="283"/>
      <c r="E36" s="284"/>
      <c r="F36" s="285">
        <f t="shared" si="0"/>
        <v>0</v>
      </c>
      <c r="G36" s="286">
        <f t="shared" si="1"/>
        <v>0</v>
      </c>
      <c r="H36" s="287">
        <f t="shared" si="2"/>
        <v>1000</v>
      </c>
      <c r="I36" s="288"/>
      <c r="J36" s="289"/>
      <c r="K36" s="286"/>
      <c r="L36" s="286"/>
      <c r="M36" s="286"/>
      <c r="N36" s="286"/>
      <c r="O36" s="286"/>
      <c r="P36" s="286"/>
      <c r="Q36" s="286"/>
      <c r="R36" s="286"/>
      <c r="S36" s="286"/>
      <c r="T36" s="286"/>
      <c r="U36" s="286"/>
      <c r="V36" s="286"/>
      <c r="W36" s="286"/>
      <c r="X36" s="286"/>
      <c r="Y36" s="286"/>
      <c r="Z36" s="286"/>
      <c r="AA36" s="286"/>
      <c r="AB36" s="289"/>
      <c r="AC36" s="286"/>
      <c r="AD36" s="286"/>
      <c r="AE36" s="286"/>
      <c r="AF36" s="286"/>
      <c r="AG36" s="286"/>
      <c r="AH36" s="286"/>
      <c r="AI36" s="286"/>
      <c r="AJ36" s="286"/>
      <c r="AK36" s="286"/>
      <c r="AL36" s="286"/>
      <c r="AM36" s="286"/>
      <c r="AN36" s="286"/>
      <c r="AO36" s="286"/>
      <c r="AP36" s="286"/>
      <c r="AQ36" s="290"/>
      <c r="AR36" s="291">
        <f t="shared" si="4"/>
        <v>0</v>
      </c>
    </row>
    <row r="37" spans="1:44" ht="12.75">
      <c r="A37" s="280">
        <f t="shared" si="3"/>
        <v>120</v>
      </c>
      <c r="B37" s="304"/>
      <c r="C37" s="305"/>
      <c r="D37" s="283"/>
      <c r="E37" s="284"/>
      <c r="F37" s="285">
        <f t="shared" si="0"/>
        <v>0</v>
      </c>
      <c r="G37" s="286">
        <f t="shared" si="1"/>
        <v>0</v>
      </c>
      <c r="H37" s="287">
        <f t="shared" si="2"/>
        <v>1000</v>
      </c>
      <c r="I37" s="288"/>
      <c r="J37" s="289"/>
      <c r="K37" s="286"/>
      <c r="L37" s="286"/>
      <c r="M37" s="286"/>
      <c r="N37" s="286"/>
      <c r="O37" s="286"/>
      <c r="P37" s="286"/>
      <c r="Q37" s="286"/>
      <c r="R37" s="286"/>
      <c r="S37" s="286"/>
      <c r="T37" s="286"/>
      <c r="U37" s="286"/>
      <c r="V37" s="286"/>
      <c r="W37" s="286"/>
      <c r="X37" s="286"/>
      <c r="Y37" s="286"/>
      <c r="Z37" s="286"/>
      <c r="AA37" s="286"/>
      <c r="AB37" s="289"/>
      <c r="AC37" s="286"/>
      <c r="AD37" s="286"/>
      <c r="AE37" s="286"/>
      <c r="AF37" s="286"/>
      <c r="AG37" s="286"/>
      <c r="AH37" s="286"/>
      <c r="AI37" s="286"/>
      <c r="AJ37" s="286"/>
      <c r="AK37" s="286"/>
      <c r="AL37" s="286"/>
      <c r="AM37" s="286"/>
      <c r="AN37" s="286"/>
      <c r="AO37" s="286"/>
      <c r="AP37" s="286"/>
      <c r="AQ37" s="290"/>
      <c r="AR37" s="291">
        <f t="shared" si="4"/>
        <v>0</v>
      </c>
    </row>
    <row r="38" spans="1:44" ht="12.75">
      <c r="A38" s="280">
        <f t="shared" si="3"/>
        <v>121</v>
      </c>
      <c r="B38" s="304"/>
      <c r="C38" s="305"/>
      <c r="D38" s="283"/>
      <c r="E38" s="284"/>
      <c r="F38" s="285">
        <f t="shared" si="0"/>
        <v>0</v>
      </c>
      <c r="G38" s="286">
        <f t="shared" si="1"/>
        <v>0</v>
      </c>
      <c r="H38" s="287">
        <f t="shared" si="2"/>
        <v>1000</v>
      </c>
      <c r="I38" s="288"/>
      <c r="J38" s="289"/>
      <c r="K38" s="286"/>
      <c r="L38" s="286"/>
      <c r="M38" s="286"/>
      <c r="N38" s="286"/>
      <c r="O38" s="286"/>
      <c r="P38" s="286"/>
      <c r="Q38" s="286"/>
      <c r="R38" s="286"/>
      <c r="S38" s="286"/>
      <c r="T38" s="286"/>
      <c r="U38" s="286"/>
      <c r="V38" s="286"/>
      <c r="W38" s="286"/>
      <c r="X38" s="286"/>
      <c r="Y38" s="286"/>
      <c r="Z38" s="286"/>
      <c r="AA38" s="286"/>
      <c r="AB38" s="289"/>
      <c r="AC38" s="286"/>
      <c r="AD38" s="286"/>
      <c r="AE38" s="286"/>
      <c r="AF38" s="286"/>
      <c r="AG38" s="286"/>
      <c r="AH38" s="286"/>
      <c r="AI38" s="286"/>
      <c r="AJ38" s="286"/>
      <c r="AK38" s="286"/>
      <c r="AL38" s="286"/>
      <c r="AM38" s="286"/>
      <c r="AN38" s="286"/>
      <c r="AO38" s="286"/>
      <c r="AP38" s="286"/>
      <c r="AQ38" s="290"/>
      <c r="AR38" s="291">
        <f t="shared" si="4"/>
        <v>0</v>
      </c>
    </row>
    <row r="39" spans="1:44" ht="12.75">
      <c r="A39" s="280">
        <f t="shared" si="3"/>
        <v>122</v>
      </c>
      <c r="B39" s="304"/>
      <c r="C39" s="305"/>
      <c r="D39" s="283"/>
      <c r="E39" s="284"/>
      <c r="F39" s="285">
        <f t="shared" si="0"/>
        <v>0</v>
      </c>
      <c r="G39" s="286">
        <f t="shared" si="1"/>
        <v>0</v>
      </c>
      <c r="H39" s="287">
        <f t="shared" si="2"/>
        <v>1000</v>
      </c>
      <c r="I39" s="288"/>
      <c r="J39" s="289"/>
      <c r="K39" s="286"/>
      <c r="L39" s="286"/>
      <c r="M39" s="286"/>
      <c r="N39" s="286"/>
      <c r="O39" s="286"/>
      <c r="P39" s="286"/>
      <c r="Q39" s="286"/>
      <c r="R39" s="286"/>
      <c r="S39" s="286"/>
      <c r="T39" s="286"/>
      <c r="U39" s="286"/>
      <c r="V39" s="286"/>
      <c r="W39" s="286"/>
      <c r="X39" s="286"/>
      <c r="Y39" s="286"/>
      <c r="Z39" s="286"/>
      <c r="AA39" s="286"/>
      <c r="AB39" s="289"/>
      <c r="AC39" s="286"/>
      <c r="AD39" s="286"/>
      <c r="AE39" s="286"/>
      <c r="AF39" s="286"/>
      <c r="AG39" s="286"/>
      <c r="AH39" s="286"/>
      <c r="AI39" s="286"/>
      <c r="AJ39" s="286"/>
      <c r="AK39" s="286"/>
      <c r="AL39" s="286"/>
      <c r="AM39" s="286"/>
      <c r="AN39" s="286"/>
      <c r="AO39" s="286"/>
      <c r="AP39" s="286"/>
      <c r="AQ39" s="290"/>
      <c r="AR39" s="291">
        <f t="shared" si="4"/>
        <v>0</v>
      </c>
    </row>
    <row r="40" spans="1:44" ht="12.75">
      <c r="A40" s="280">
        <f t="shared" si="3"/>
        <v>123</v>
      </c>
      <c r="B40" s="304"/>
      <c r="C40" s="305"/>
      <c r="D40" s="283"/>
      <c r="E40" s="284"/>
      <c r="F40" s="285">
        <f t="shared" si="0"/>
        <v>0</v>
      </c>
      <c r="G40" s="286">
        <f t="shared" si="1"/>
        <v>0</v>
      </c>
      <c r="H40" s="287">
        <f t="shared" si="2"/>
        <v>1000</v>
      </c>
      <c r="I40" s="288"/>
      <c r="J40" s="289"/>
      <c r="K40" s="286"/>
      <c r="L40" s="286"/>
      <c r="M40" s="286"/>
      <c r="N40" s="286"/>
      <c r="O40" s="286"/>
      <c r="P40" s="286"/>
      <c r="Q40" s="286"/>
      <c r="R40" s="286"/>
      <c r="S40" s="286"/>
      <c r="T40" s="286"/>
      <c r="U40" s="286"/>
      <c r="V40" s="286"/>
      <c r="W40" s="286"/>
      <c r="X40" s="286"/>
      <c r="Y40" s="286"/>
      <c r="Z40" s="286"/>
      <c r="AA40" s="286"/>
      <c r="AB40" s="289"/>
      <c r="AC40" s="286"/>
      <c r="AD40" s="286"/>
      <c r="AE40" s="286"/>
      <c r="AF40" s="286"/>
      <c r="AG40" s="286"/>
      <c r="AH40" s="286"/>
      <c r="AI40" s="286"/>
      <c r="AJ40" s="286"/>
      <c r="AK40" s="286"/>
      <c r="AL40" s="286"/>
      <c r="AM40" s="286"/>
      <c r="AN40" s="286"/>
      <c r="AO40" s="286"/>
      <c r="AP40" s="286"/>
      <c r="AQ40" s="290"/>
      <c r="AR40" s="291">
        <f t="shared" si="4"/>
        <v>0</v>
      </c>
    </row>
    <row r="41" spans="1:44" ht="12.75">
      <c r="A41" s="280">
        <f t="shared" si="3"/>
        <v>124</v>
      </c>
      <c r="B41" s="304"/>
      <c r="C41" s="305"/>
      <c r="D41" s="283"/>
      <c r="E41" s="284"/>
      <c r="F41" s="285">
        <f t="shared" si="0"/>
        <v>0</v>
      </c>
      <c r="G41" s="286">
        <f t="shared" si="1"/>
        <v>0</v>
      </c>
      <c r="H41" s="287">
        <f t="shared" si="2"/>
        <v>1000</v>
      </c>
      <c r="I41" s="288"/>
      <c r="J41" s="289"/>
      <c r="K41" s="286"/>
      <c r="L41" s="286"/>
      <c r="M41" s="286"/>
      <c r="N41" s="286"/>
      <c r="O41" s="286"/>
      <c r="P41" s="286"/>
      <c r="Q41" s="286"/>
      <c r="R41" s="286"/>
      <c r="S41" s="286"/>
      <c r="T41" s="286"/>
      <c r="U41" s="286"/>
      <c r="V41" s="286"/>
      <c r="W41" s="286"/>
      <c r="X41" s="286"/>
      <c r="Y41" s="286"/>
      <c r="Z41" s="286"/>
      <c r="AA41" s="286"/>
      <c r="AB41" s="289"/>
      <c r="AC41" s="286"/>
      <c r="AD41" s="286"/>
      <c r="AE41" s="286"/>
      <c r="AF41" s="286"/>
      <c r="AG41" s="286"/>
      <c r="AH41" s="286"/>
      <c r="AI41" s="286"/>
      <c r="AJ41" s="286"/>
      <c r="AK41" s="286"/>
      <c r="AL41" s="286"/>
      <c r="AM41" s="286"/>
      <c r="AN41" s="286"/>
      <c r="AO41" s="286"/>
      <c r="AP41" s="286"/>
      <c r="AQ41" s="290"/>
      <c r="AR41" s="291">
        <f t="shared" si="4"/>
        <v>0</v>
      </c>
    </row>
    <row r="42" spans="1:44" ht="12.75">
      <c r="A42" s="280">
        <f t="shared" si="3"/>
        <v>125</v>
      </c>
      <c r="B42" s="304"/>
      <c r="C42" s="305"/>
      <c r="D42" s="283"/>
      <c r="E42" s="284"/>
      <c r="F42" s="285">
        <f t="shared" si="0"/>
        <v>0</v>
      </c>
      <c r="G42" s="286">
        <f t="shared" si="1"/>
        <v>0</v>
      </c>
      <c r="H42" s="287">
        <f t="shared" si="2"/>
        <v>1000</v>
      </c>
      <c r="I42" s="288"/>
      <c r="J42" s="289"/>
      <c r="K42" s="286"/>
      <c r="L42" s="286"/>
      <c r="M42" s="286"/>
      <c r="N42" s="286"/>
      <c r="O42" s="286"/>
      <c r="P42" s="286"/>
      <c r="Q42" s="286"/>
      <c r="R42" s="286"/>
      <c r="S42" s="286"/>
      <c r="T42" s="286"/>
      <c r="U42" s="286"/>
      <c r="V42" s="286"/>
      <c r="W42" s="286"/>
      <c r="X42" s="286"/>
      <c r="Y42" s="286"/>
      <c r="Z42" s="286"/>
      <c r="AA42" s="286"/>
      <c r="AB42" s="289"/>
      <c r="AC42" s="286"/>
      <c r="AD42" s="286"/>
      <c r="AE42" s="286"/>
      <c r="AF42" s="286"/>
      <c r="AG42" s="286"/>
      <c r="AH42" s="286"/>
      <c r="AI42" s="286"/>
      <c r="AJ42" s="286"/>
      <c r="AK42" s="286"/>
      <c r="AL42" s="286"/>
      <c r="AM42" s="286"/>
      <c r="AN42" s="286"/>
      <c r="AO42" s="286"/>
      <c r="AP42" s="286"/>
      <c r="AQ42" s="290"/>
      <c r="AR42" s="291">
        <f t="shared" si="4"/>
        <v>0</v>
      </c>
    </row>
    <row r="43" spans="1:44" ht="12.75">
      <c r="A43" s="280">
        <f t="shared" si="3"/>
        <v>126</v>
      </c>
      <c r="B43" s="304"/>
      <c r="C43" s="305"/>
      <c r="D43" s="283"/>
      <c r="E43" s="284"/>
      <c r="F43" s="285">
        <f t="shared" si="0"/>
        <v>0</v>
      </c>
      <c r="G43" s="286">
        <f t="shared" si="1"/>
        <v>0</v>
      </c>
      <c r="H43" s="287">
        <f t="shared" si="2"/>
        <v>1000</v>
      </c>
      <c r="I43" s="288"/>
      <c r="J43" s="289"/>
      <c r="K43" s="286"/>
      <c r="L43" s="286"/>
      <c r="M43" s="286"/>
      <c r="N43" s="286"/>
      <c r="O43" s="286"/>
      <c r="P43" s="286"/>
      <c r="Q43" s="286"/>
      <c r="R43" s="286"/>
      <c r="S43" s="286"/>
      <c r="T43" s="286"/>
      <c r="U43" s="286"/>
      <c r="V43" s="286"/>
      <c r="W43" s="286"/>
      <c r="X43" s="286"/>
      <c r="Y43" s="286"/>
      <c r="Z43" s="286"/>
      <c r="AA43" s="286"/>
      <c r="AB43" s="289"/>
      <c r="AC43" s="286"/>
      <c r="AD43" s="286"/>
      <c r="AE43" s="286"/>
      <c r="AF43" s="286"/>
      <c r="AG43" s="286"/>
      <c r="AH43" s="286"/>
      <c r="AI43" s="286"/>
      <c r="AJ43" s="286"/>
      <c r="AK43" s="286"/>
      <c r="AL43" s="286"/>
      <c r="AM43" s="286"/>
      <c r="AN43" s="286"/>
      <c r="AO43" s="286"/>
      <c r="AP43" s="286"/>
      <c r="AQ43" s="290"/>
      <c r="AR43" s="291">
        <f t="shared" si="4"/>
        <v>0</v>
      </c>
    </row>
    <row r="44" spans="1:44" ht="12.75">
      <c r="A44" s="280">
        <f t="shared" si="3"/>
        <v>127</v>
      </c>
      <c r="B44" s="304"/>
      <c r="C44" s="305"/>
      <c r="D44" s="283"/>
      <c r="E44" s="284"/>
      <c r="F44" s="285">
        <f t="shared" si="0"/>
        <v>0</v>
      </c>
      <c r="G44" s="286">
        <f t="shared" si="1"/>
        <v>0</v>
      </c>
      <c r="H44" s="287">
        <f t="shared" si="2"/>
        <v>1000</v>
      </c>
      <c r="I44" s="288"/>
      <c r="J44" s="289"/>
      <c r="K44" s="286"/>
      <c r="L44" s="286"/>
      <c r="M44" s="286"/>
      <c r="N44" s="286"/>
      <c r="O44" s="286"/>
      <c r="P44" s="286"/>
      <c r="Q44" s="286"/>
      <c r="R44" s="286"/>
      <c r="S44" s="286"/>
      <c r="T44" s="286"/>
      <c r="U44" s="286"/>
      <c r="V44" s="286"/>
      <c r="W44" s="286"/>
      <c r="X44" s="286"/>
      <c r="Y44" s="286"/>
      <c r="Z44" s="286"/>
      <c r="AA44" s="286"/>
      <c r="AB44" s="289"/>
      <c r="AC44" s="286"/>
      <c r="AD44" s="286"/>
      <c r="AE44" s="286"/>
      <c r="AF44" s="286"/>
      <c r="AG44" s="286"/>
      <c r="AH44" s="286"/>
      <c r="AI44" s="286"/>
      <c r="AJ44" s="286"/>
      <c r="AK44" s="286"/>
      <c r="AL44" s="286"/>
      <c r="AM44" s="286"/>
      <c r="AN44" s="286"/>
      <c r="AO44" s="286"/>
      <c r="AP44" s="286"/>
      <c r="AQ44" s="290"/>
      <c r="AR44" s="291">
        <f t="shared" si="4"/>
        <v>0</v>
      </c>
    </row>
    <row r="45" spans="1:44" ht="12.75">
      <c r="A45" s="280">
        <f t="shared" si="3"/>
        <v>128</v>
      </c>
      <c r="B45" s="304"/>
      <c r="C45" s="305"/>
      <c r="D45" s="283"/>
      <c r="E45" s="284"/>
      <c r="F45" s="285">
        <f t="shared" si="0"/>
        <v>0</v>
      </c>
      <c r="G45" s="286">
        <f t="shared" si="1"/>
        <v>0</v>
      </c>
      <c r="H45" s="287">
        <f t="shared" si="2"/>
        <v>1000</v>
      </c>
      <c r="I45" s="288"/>
      <c r="J45" s="289"/>
      <c r="K45" s="286"/>
      <c r="L45" s="286"/>
      <c r="M45" s="286"/>
      <c r="N45" s="286"/>
      <c r="O45" s="286"/>
      <c r="P45" s="286"/>
      <c r="Q45" s="286"/>
      <c r="R45" s="286"/>
      <c r="S45" s="286"/>
      <c r="T45" s="286"/>
      <c r="U45" s="286"/>
      <c r="V45" s="286"/>
      <c r="W45" s="286"/>
      <c r="X45" s="286"/>
      <c r="Y45" s="286"/>
      <c r="Z45" s="286"/>
      <c r="AA45" s="286"/>
      <c r="AB45" s="289"/>
      <c r="AC45" s="286"/>
      <c r="AD45" s="286"/>
      <c r="AE45" s="286"/>
      <c r="AF45" s="286"/>
      <c r="AG45" s="286"/>
      <c r="AH45" s="286"/>
      <c r="AI45" s="286"/>
      <c r="AJ45" s="286"/>
      <c r="AK45" s="286"/>
      <c r="AL45" s="286"/>
      <c r="AM45" s="286"/>
      <c r="AN45" s="286"/>
      <c r="AO45" s="286"/>
      <c r="AP45" s="286"/>
      <c r="AQ45" s="290"/>
      <c r="AR45" s="291">
        <f t="shared" si="4"/>
        <v>0</v>
      </c>
    </row>
    <row r="46" spans="1:44" ht="12.75">
      <c r="A46" s="280">
        <f t="shared" si="3"/>
        <v>129</v>
      </c>
      <c r="B46" s="304"/>
      <c r="C46" s="305"/>
      <c r="D46" s="283"/>
      <c r="E46" s="284"/>
      <c r="F46" s="285">
        <f t="shared" si="0"/>
        <v>0</v>
      </c>
      <c r="G46" s="286">
        <f t="shared" si="1"/>
        <v>0</v>
      </c>
      <c r="H46" s="287">
        <f t="shared" si="2"/>
        <v>1000</v>
      </c>
      <c r="I46" s="288"/>
      <c r="J46" s="289"/>
      <c r="K46" s="286"/>
      <c r="L46" s="286"/>
      <c r="M46" s="286"/>
      <c r="N46" s="286"/>
      <c r="O46" s="286"/>
      <c r="P46" s="286"/>
      <c r="Q46" s="286"/>
      <c r="R46" s="286"/>
      <c r="S46" s="286"/>
      <c r="T46" s="286"/>
      <c r="U46" s="286"/>
      <c r="V46" s="286"/>
      <c r="W46" s="286"/>
      <c r="X46" s="286"/>
      <c r="Y46" s="286"/>
      <c r="Z46" s="286"/>
      <c r="AA46" s="286"/>
      <c r="AB46" s="289"/>
      <c r="AC46" s="286"/>
      <c r="AD46" s="286"/>
      <c r="AE46" s="286"/>
      <c r="AF46" s="286"/>
      <c r="AG46" s="286"/>
      <c r="AH46" s="286"/>
      <c r="AI46" s="286"/>
      <c r="AJ46" s="286"/>
      <c r="AK46" s="286"/>
      <c r="AL46" s="286"/>
      <c r="AM46" s="286"/>
      <c r="AN46" s="286"/>
      <c r="AO46" s="286"/>
      <c r="AP46" s="286"/>
      <c r="AQ46" s="290"/>
      <c r="AR46" s="291">
        <f t="shared" si="4"/>
        <v>0</v>
      </c>
    </row>
    <row r="47" spans="1:44" ht="12.75">
      <c r="A47" s="280">
        <f t="shared" si="3"/>
        <v>130</v>
      </c>
      <c r="B47" s="304"/>
      <c r="C47" s="305"/>
      <c r="D47" s="283"/>
      <c r="E47" s="284"/>
      <c r="F47" s="285">
        <f t="shared" si="0"/>
        <v>0</v>
      </c>
      <c r="G47" s="286">
        <f t="shared" si="1"/>
        <v>0</v>
      </c>
      <c r="H47" s="287">
        <f t="shared" si="2"/>
        <v>1000</v>
      </c>
      <c r="I47" s="288"/>
      <c r="J47" s="289"/>
      <c r="K47" s="286"/>
      <c r="L47" s="286"/>
      <c r="M47" s="286"/>
      <c r="N47" s="286"/>
      <c r="O47" s="286"/>
      <c r="P47" s="286"/>
      <c r="Q47" s="286"/>
      <c r="R47" s="286"/>
      <c r="S47" s="286"/>
      <c r="T47" s="286"/>
      <c r="U47" s="286"/>
      <c r="V47" s="286"/>
      <c r="W47" s="286"/>
      <c r="X47" s="286"/>
      <c r="Y47" s="286"/>
      <c r="Z47" s="286"/>
      <c r="AA47" s="286"/>
      <c r="AB47" s="289"/>
      <c r="AC47" s="286"/>
      <c r="AD47" s="286"/>
      <c r="AE47" s="286"/>
      <c r="AF47" s="286"/>
      <c r="AG47" s="286"/>
      <c r="AH47" s="286"/>
      <c r="AI47" s="286"/>
      <c r="AJ47" s="286"/>
      <c r="AK47" s="286"/>
      <c r="AL47" s="286"/>
      <c r="AM47" s="286"/>
      <c r="AN47" s="286"/>
      <c r="AO47" s="286"/>
      <c r="AP47" s="286"/>
      <c r="AQ47" s="290"/>
      <c r="AR47" s="291">
        <f t="shared" si="4"/>
        <v>0</v>
      </c>
    </row>
    <row r="48" spans="1:44" ht="12.75">
      <c r="A48" s="280">
        <f>+A47+1</f>
        <v>131</v>
      </c>
      <c r="B48" s="304"/>
      <c r="C48" s="305"/>
      <c r="D48" s="283"/>
      <c r="E48" s="284"/>
      <c r="F48" s="285">
        <f t="shared" si="0"/>
        <v>0</v>
      </c>
      <c r="G48" s="286">
        <f t="shared" si="1"/>
        <v>0</v>
      </c>
      <c r="H48" s="287">
        <f t="shared" si="2"/>
        <v>1000</v>
      </c>
      <c r="I48" s="288"/>
      <c r="J48" s="289"/>
      <c r="K48" s="286"/>
      <c r="L48" s="286"/>
      <c r="M48" s="286"/>
      <c r="N48" s="286"/>
      <c r="O48" s="286"/>
      <c r="P48" s="286"/>
      <c r="Q48" s="286"/>
      <c r="R48" s="286"/>
      <c r="S48" s="286"/>
      <c r="T48" s="286"/>
      <c r="U48" s="286"/>
      <c r="V48" s="286"/>
      <c r="W48" s="286"/>
      <c r="X48" s="286"/>
      <c r="Y48" s="286"/>
      <c r="Z48" s="286"/>
      <c r="AA48" s="286"/>
      <c r="AB48" s="289"/>
      <c r="AC48" s="286"/>
      <c r="AD48" s="286"/>
      <c r="AE48" s="286"/>
      <c r="AF48" s="286"/>
      <c r="AG48" s="286"/>
      <c r="AH48" s="286"/>
      <c r="AI48" s="286"/>
      <c r="AJ48" s="286"/>
      <c r="AK48" s="286"/>
      <c r="AL48" s="286"/>
      <c r="AM48" s="286"/>
      <c r="AN48" s="286"/>
      <c r="AO48" s="286"/>
      <c r="AP48" s="286"/>
      <c r="AQ48" s="290"/>
      <c r="AR48" s="291">
        <f t="shared" si="4"/>
        <v>0</v>
      </c>
    </row>
    <row r="49" spans="1:44" ht="12.75">
      <c r="A49" s="280">
        <f>+A48+1</f>
        <v>132</v>
      </c>
      <c r="B49" s="304"/>
      <c r="C49" s="305"/>
      <c r="D49" s="283"/>
      <c r="E49" s="284"/>
      <c r="F49" s="285">
        <f t="shared" si="0"/>
        <v>0</v>
      </c>
      <c r="G49" s="286">
        <f t="shared" si="1"/>
        <v>0</v>
      </c>
      <c r="H49" s="287">
        <f t="shared" si="2"/>
        <v>1000</v>
      </c>
      <c r="I49" s="288"/>
      <c r="J49" s="289"/>
      <c r="K49" s="286"/>
      <c r="L49" s="286"/>
      <c r="M49" s="286"/>
      <c r="N49" s="286"/>
      <c r="O49" s="286"/>
      <c r="P49" s="286"/>
      <c r="Q49" s="286"/>
      <c r="R49" s="286"/>
      <c r="S49" s="286"/>
      <c r="T49" s="286"/>
      <c r="U49" s="286"/>
      <c r="V49" s="286"/>
      <c r="W49" s="286"/>
      <c r="X49" s="286"/>
      <c r="Y49" s="286"/>
      <c r="Z49" s="286"/>
      <c r="AA49" s="286"/>
      <c r="AB49" s="289"/>
      <c r="AC49" s="286"/>
      <c r="AD49" s="286"/>
      <c r="AE49" s="286"/>
      <c r="AF49" s="286"/>
      <c r="AG49" s="286"/>
      <c r="AH49" s="286"/>
      <c r="AI49" s="286"/>
      <c r="AJ49" s="286"/>
      <c r="AK49" s="286"/>
      <c r="AL49" s="286"/>
      <c r="AM49" s="286"/>
      <c r="AN49" s="286"/>
      <c r="AO49" s="286"/>
      <c r="AP49" s="286"/>
      <c r="AQ49" s="290"/>
      <c r="AR49" s="291">
        <f t="shared" si="4"/>
        <v>0</v>
      </c>
    </row>
    <row r="50" spans="1:44" ht="12.75">
      <c r="A50" s="280">
        <f>+A49+1</f>
        <v>133</v>
      </c>
      <c r="B50" s="304"/>
      <c r="C50" s="305"/>
      <c r="D50" s="283"/>
      <c r="E50" s="284"/>
      <c r="F50" s="285">
        <f t="shared" si="0"/>
        <v>0</v>
      </c>
      <c r="G50" s="286">
        <f t="shared" si="1"/>
        <v>0</v>
      </c>
      <c r="H50" s="287">
        <f t="shared" si="2"/>
        <v>1000</v>
      </c>
      <c r="I50" s="288"/>
      <c r="J50" s="289"/>
      <c r="K50" s="286"/>
      <c r="L50" s="286"/>
      <c r="M50" s="286"/>
      <c r="N50" s="286"/>
      <c r="O50" s="286"/>
      <c r="P50" s="286"/>
      <c r="Q50" s="286"/>
      <c r="R50" s="286"/>
      <c r="S50" s="286"/>
      <c r="T50" s="286"/>
      <c r="U50" s="286"/>
      <c r="V50" s="286"/>
      <c r="W50" s="286"/>
      <c r="X50" s="286"/>
      <c r="Y50" s="286"/>
      <c r="Z50" s="286"/>
      <c r="AA50" s="286"/>
      <c r="AB50" s="289"/>
      <c r="AC50" s="286"/>
      <c r="AD50" s="286"/>
      <c r="AE50" s="286"/>
      <c r="AF50" s="286"/>
      <c r="AG50" s="286"/>
      <c r="AH50" s="286"/>
      <c r="AI50" s="286"/>
      <c r="AJ50" s="286"/>
      <c r="AK50" s="286"/>
      <c r="AL50" s="286"/>
      <c r="AM50" s="286"/>
      <c r="AN50" s="286"/>
      <c r="AO50" s="286"/>
      <c r="AP50" s="286"/>
      <c r="AQ50" s="290"/>
      <c r="AR50" s="291">
        <f t="shared" si="4"/>
        <v>0</v>
      </c>
    </row>
    <row r="51" spans="1:44" ht="12.75">
      <c r="A51" s="280">
        <f>+A50+1</f>
        <v>134</v>
      </c>
      <c r="B51" s="304"/>
      <c r="C51" s="305"/>
      <c r="D51" s="283"/>
      <c r="E51" s="284"/>
      <c r="F51" s="285">
        <f t="shared" si="0"/>
        <v>0</v>
      </c>
      <c r="G51" s="286">
        <f t="shared" si="1"/>
        <v>0</v>
      </c>
      <c r="H51" s="287">
        <f t="shared" si="2"/>
        <v>1000</v>
      </c>
      <c r="I51" s="288"/>
      <c r="J51" s="289"/>
      <c r="K51" s="286"/>
      <c r="L51" s="286"/>
      <c r="M51" s="286"/>
      <c r="N51" s="286"/>
      <c r="O51" s="286"/>
      <c r="P51" s="286"/>
      <c r="Q51" s="286"/>
      <c r="R51" s="286"/>
      <c r="S51" s="286"/>
      <c r="T51" s="286"/>
      <c r="U51" s="286"/>
      <c r="V51" s="286"/>
      <c r="W51" s="286"/>
      <c r="X51" s="286"/>
      <c r="Y51" s="286"/>
      <c r="Z51" s="286"/>
      <c r="AA51" s="286"/>
      <c r="AB51" s="289"/>
      <c r="AC51" s="286"/>
      <c r="AD51" s="286"/>
      <c r="AE51" s="286"/>
      <c r="AF51" s="286"/>
      <c r="AG51" s="286"/>
      <c r="AH51" s="286"/>
      <c r="AI51" s="286"/>
      <c r="AJ51" s="286"/>
      <c r="AK51" s="286"/>
      <c r="AL51" s="286"/>
      <c r="AM51" s="286"/>
      <c r="AN51" s="286"/>
      <c r="AO51" s="286"/>
      <c r="AP51" s="286"/>
      <c r="AQ51" s="290"/>
      <c r="AR51" s="291">
        <f t="shared" si="4"/>
        <v>0</v>
      </c>
    </row>
    <row r="52" spans="1:44" ht="12.75">
      <c r="A52" s="306">
        <f>+A51+1</f>
        <v>135</v>
      </c>
      <c r="B52" s="307"/>
      <c r="C52" s="308"/>
      <c r="D52" s="309"/>
      <c r="E52" s="310"/>
      <c r="F52" s="285">
        <f t="shared" si="0"/>
        <v>0</v>
      </c>
      <c r="G52" s="286">
        <f t="shared" si="1"/>
        <v>0</v>
      </c>
      <c r="H52" s="287">
        <f t="shared" si="2"/>
        <v>1000</v>
      </c>
      <c r="I52" s="312"/>
      <c r="J52" s="313"/>
      <c r="K52" s="314"/>
      <c r="L52" s="314"/>
      <c r="M52" s="314"/>
      <c r="N52" s="314"/>
      <c r="O52" s="314"/>
      <c r="P52" s="314"/>
      <c r="Q52" s="314"/>
      <c r="R52" s="314"/>
      <c r="S52" s="314"/>
      <c r="T52" s="314"/>
      <c r="U52" s="314"/>
      <c r="V52" s="314"/>
      <c r="W52" s="314"/>
      <c r="X52" s="314"/>
      <c r="Y52" s="314"/>
      <c r="Z52" s="314"/>
      <c r="AA52" s="314"/>
      <c r="AB52" s="313"/>
      <c r="AC52" s="314"/>
      <c r="AD52" s="314"/>
      <c r="AE52" s="314"/>
      <c r="AF52" s="314"/>
      <c r="AG52" s="314"/>
      <c r="AH52" s="314"/>
      <c r="AI52" s="314"/>
      <c r="AJ52" s="314"/>
      <c r="AK52" s="314"/>
      <c r="AL52" s="314"/>
      <c r="AM52" s="314"/>
      <c r="AN52" s="314"/>
      <c r="AO52" s="314"/>
      <c r="AP52" s="314"/>
      <c r="AQ52" s="315"/>
      <c r="AR52" s="291">
        <f t="shared" si="4"/>
        <v>0</v>
      </c>
    </row>
    <row r="53" spans="1:43" ht="12.75">
      <c r="A53" s="502" t="s">
        <v>316</v>
      </c>
      <c r="B53" s="502"/>
      <c r="C53" s="502"/>
      <c r="D53" s="502"/>
      <c r="E53" s="329">
        <f>SUM(E7:E52)</f>
        <v>0</v>
      </c>
      <c r="F53" s="321">
        <f>SUM(F7:F52)</f>
        <v>0</v>
      </c>
      <c r="G53" s="321">
        <f>SUM(G7:G52)</f>
        <v>0</v>
      </c>
      <c r="H53" s="311">
        <f>+H7+F53-G53</f>
        <v>1000</v>
      </c>
      <c r="I53" s="330">
        <f>SUM(I8:I52)</f>
        <v>0</v>
      </c>
      <c r="J53" s="331">
        <f aca="true" t="shared" si="5" ref="J53:AQ53">SUM(J8:J52)</f>
        <v>0</v>
      </c>
      <c r="K53" s="332">
        <f t="shared" si="5"/>
        <v>0</v>
      </c>
      <c r="L53" s="332">
        <f t="shared" si="5"/>
        <v>0</v>
      </c>
      <c r="M53" s="332">
        <f t="shared" si="5"/>
        <v>0</v>
      </c>
      <c r="N53" s="332">
        <f t="shared" si="5"/>
        <v>0</v>
      </c>
      <c r="O53" s="332">
        <f t="shared" si="5"/>
        <v>0</v>
      </c>
      <c r="P53" s="332">
        <f t="shared" si="5"/>
        <v>0</v>
      </c>
      <c r="Q53" s="332">
        <f t="shared" si="5"/>
        <v>0</v>
      </c>
      <c r="R53" s="332">
        <f t="shared" si="5"/>
        <v>0</v>
      </c>
      <c r="S53" s="332">
        <f t="shared" si="5"/>
        <v>0</v>
      </c>
      <c r="T53" s="332">
        <f t="shared" si="5"/>
        <v>0</v>
      </c>
      <c r="U53" s="332">
        <f t="shared" si="5"/>
        <v>0</v>
      </c>
      <c r="V53" s="332">
        <f t="shared" si="5"/>
        <v>0</v>
      </c>
      <c r="W53" s="332">
        <f t="shared" si="5"/>
        <v>0</v>
      </c>
      <c r="X53" s="332">
        <f t="shared" si="5"/>
        <v>0</v>
      </c>
      <c r="Y53" s="332">
        <f t="shared" si="5"/>
        <v>0</v>
      </c>
      <c r="Z53" s="332">
        <f t="shared" si="5"/>
        <v>0</v>
      </c>
      <c r="AA53" s="333">
        <f t="shared" si="5"/>
        <v>0</v>
      </c>
      <c r="AB53" s="334">
        <f t="shared" si="5"/>
        <v>0</v>
      </c>
      <c r="AC53" s="332">
        <f t="shared" si="5"/>
        <v>0</v>
      </c>
      <c r="AD53" s="332">
        <f t="shared" si="5"/>
        <v>0</v>
      </c>
      <c r="AE53" s="332">
        <f t="shared" si="5"/>
        <v>0</v>
      </c>
      <c r="AF53" s="332">
        <f t="shared" si="5"/>
        <v>0</v>
      </c>
      <c r="AG53" s="332">
        <f>SUM(AG8:AG52)</f>
        <v>0</v>
      </c>
      <c r="AH53" s="332">
        <f t="shared" si="5"/>
        <v>0</v>
      </c>
      <c r="AI53" s="332">
        <f t="shared" si="5"/>
        <v>0</v>
      </c>
      <c r="AJ53" s="332">
        <f t="shared" si="5"/>
        <v>0</v>
      </c>
      <c r="AK53" s="332">
        <f t="shared" si="5"/>
        <v>0</v>
      </c>
      <c r="AL53" s="332">
        <f t="shared" si="5"/>
        <v>0</v>
      </c>
      <c r="AM53" s="332">
        <f t="shared" si="5"/>
        <v>0</v>
      </c>
      <c r="AN53" s="332">
        <f t="shared" si="5"/>
        <v>0</v>
      </c>
      <c r="AO53" s="332">
        <f t="shared" si="5"/>
        <v>0</v>
      </c>
      <c r="AP53" s="332">
        <f t="shared" si="5"/>
        <v>0</v>
      </c>
      <c r="AQ53" s="333">
        <f t="shared" si="5"/>
        <v>0</v>
      </c>
    </row>
    <row r="54" spans="1:43" ht="12.75">
      <c r="A54" s="502" t="s">
        <v>323</v>
      </c>
      <c r="B54" s="502"/>
      <c r="C54" s="502"/>
      <c r="D54" s="502"/>
      <c r="E54" s="317"/>
      <c r="F54" s="317"/>
      <c r="G54" s="317"/>
      <c r="H54" s="317"/>
      <c r="I54" s="335">
        <f>+'Page 2'!I55</f>
        <v>0</v>
      </c>
      <c r="J54" s="336">
        <f>+'Page 2'!J55</f>
        <v>0</v>
      </c>
      <c r="K54" s="337">
        <f>+'Page 2'!K55</f>
        <v>0</v>
      </c>
      <c r="L54" s="337">
        <f>+'Page 2'!L55</f>
        <v>0</v>
      </c>
      <c r="M54" s="337">
        <f>+'Page 2'!M55</f>
        <v>0</v>
      </c>
      <c r="N54" s="337">
        <f>+'Page 2'!N55</f>
        <v>0</v>
      </c>
      <c r="O54" s="337">
        <f>+'Page 2'!O55</f>
        <v>0</v>
      </c>
      <c r="P54" s="337">
        <f>+'Page 2'!P55</f>
        <v>0</v>
      </c>
      <c r="Q54" s="337">
        <f>+'Page 2'!Q55</f>
        <v>0</v>
      </c>
      <c r="R54" s="337">
        <f>+'Page 2'!R55</f>
        <v>0</v>
      </c>
      <c r="S54" s="337">
        <f>+'Page 2'!S55</f>
        <v>0</v>
      </c>
      <c r="T54" s="337">
        <f>+'Page 2'!T55</f>
        <v>0</v>
      </c>
      <c r="U54" s="337">
        <f>+'Page 2'!U55</f>
        <v>0</v>
      </c>
      <c r="V54" s="337">
        <f>+'Page 2'!V55</f>
        <v>0</v>
      </c>
      <c r="W54" s="337">
        <f>+'Page 2'!W55</f>
        <v>0</v>
      </c>
      <c r="X54" s="337">
        <f>+'Page 2'!X55</f>
        <v>0</v>
      </c>
      <c r="Y54" s="337">
        <f>+'Page 2'!Y55</f>
        <v>0</v>
      </c>
      <c r="Z54" s="337">
        <f>+'Page 2'!Z55</f>
        <v>0</v>
      </c>
      <c r="AA54" s="338">
        <f>+'Page 2'!AA55</f>
        <v>0</v>
      </c>
      <c r="AB54" s="339">
        <f>+'Page 2'!AB55</f>
        <v>0</v>
      </c>
      <c r="AC54" s="340">
        <f>+'Page 2'!AC55</f>
        <v>0</v>
      </c>
      <c r="AD54" s="340">
        <f>+'Page 2'!AD55</f>
        <v>0</v>
      </c>
      <c r="AE54" s="340">
        <f>+'Page 2'!AE55</f>
        <v>0</v>
      </c>
      <c r="AF54" s="340">
        <f>+'Page 2'!AF55</f>
        <v>0</v>
      </c>
      <c r="AG54" s="340">
        <f>+'Page 2'!AG55</f>
        <v>0</v>
      </c>
      <c r="AH54" s="340">
        <f>+'Page 2'!AH55</f>
        <v>0</v>
      </c>
      <c r="AI54" s="340">
        <f>+'Page 2'!AI55</f>
        <v>0</v>
      </c>
      <c r="AJ54" s="340">
        <f>+'Page 2'!AJ55</f>
        <v>0</v>
      </c>
      <c r="AK54" s="340">
        <f>+'Page 2'!AK55</f>
        <v>0</v>
      </c>
      <c r="AL54" s="340">
        <f>+'Page 2'!AL55</f>
        <v>0</v>
      </c>
      <c r="AM54" s="340">
        <f>+'Page 2'!AM55</f>
        <v>0</v>
      </c>
      <c r="AN54" s="340">
        <f>+'Page 2'!AN55</f>
        <v>0</v>
      </c>
      <c r="AO54" s="340">
        <f>+'Page 2'!AO55</f>
        <v>0</v>
      </c>
      <c r="AP54" s="340">
        <f>+'Page 2'!AP55</f>
        <v>0</v>
      </c>
      <c r="AQ54" s="341">
        <f>+'Page 2'!AQ55</f>
        <v>0</v>
      </c>
    </row>
    <row r="55" spans="1:43" ht="12.75">
      <c r="A55" s="502" t="s">
        <v>324</v>
      </c>
      <c r="B55" s="502"/>
      <c r="C55" s="502"/>
      <c r="D55" s="502"/>
      <c r="E55" s="226"/>
      <c r="I55" s="342">
        <f>SUM(I8:I52)</f>
        <v>0</v>
      </c>
      <c r="J55" s="343">
        <f aca="true" t="shared" si="6" ref="J55:AQ55">SUM(J53:J54)</f>
        <v>0</v>
      </c>
      <c r="K55" s="321">
        <f t="shared" si="6"/>
        <v>0</v>
      </c>
      <c r="L55" s="321">
        <f t="shared" si="6"/>
        <v>0</v>
      </c>
      <c r="M55" s="321">
        <f t="shared" si="6"/>
        <v>0</v>
      </c>
      <c r="N55" s="321">
        <f t="shared" si="6"/>
        <v>0</v>
      </c>
      <c r="O55" s="321">
        <f t="shared" si="6"/>
        <v>0</v>
      </c>
      <c r="P55" s="321">
        <f t="shared" si="6"/>
        <v>0</v>
      </c>
      <c r="Q55" s="321">
        <f t="shared" si="6"/>
        <v>0</v>
      </c>
      <c r="R55" s="321">
        <f t="shared" si="6"/>
        <v>0</v>
      </c>
      <c r="S55" s="321">
        <f t="shared" si="6"/>
        <v>0</v>
      </c>
      <c r="T55" s="321">
        <f t="shared" si="6"/>
        <v>0</v>
      </c>
      <c r="U55" s="321">
        <f t="shared" si="6"/>
        <v>0</v>
      </c>
      <c r="V55" s="321">
        <f t="shared" si="6"/>
        <v>0</v>
      </c>
      <c r="W55" s="321">
        <f t="shared" si="6"/>
        <v>0</v>
      </c>
      <c r="X55" s="321">
        <f t="shared" si="6"/>
        <v>0</v>
      </c>
      <c r="Y55" s="321">
        <f t="shared" si="6"/>
        <v>0</v>
      </c>
      <c r="Z55" s="321">
        <f t="shared" si="6"/>
        <v>0</v>
      </c>
      <c r="AA55" s="324">
        <f t="shared" si="6"/>
        <v>0</v>
      </c>
      <c r="AB55" s="344">
        <f t="shared" si="6"/>
        <v>0</v>
      </c>
      <c r="AC55" s="321">
        <f t="shared" si="6"/>
        <v>0</v>
      </c>
      <c r="AD55" s="321">
        <f t="shared" si="6"/>
        <v>0</v>
      </c>
      <c r="AE55" s="321">
        <f t="shared" si="6"/>
        <v>0</v>
      </c>
      <c r="AF55" s="321">
        <f t="shared" si="6"/>
        <v>0</v>
      </c>
      <c r="AG55" s="321">
        <f>SUM(AG53:AG54)</f>
        <v>0</v>
      </c>
      <c r="AH55" s="321">
        <f t="shared" si="6"/>
        <v>0</v>
      </c>
      <c r="AI55" s="321">
        <f t="shared" si="6"/>
        <v>0</v>
      </c>
      <c r="AJ55" s="321">
        <f t="shared" si="6"/>
        <v>0</v>
      </c>
      <c r="AK55" s="321">
        <f t="shared" si="6"/>
        <v>0</v>
      </c>
      <c r="AL55" s="321">
        <f t="shared" si="6"/>
        <v>0</v>
      </c>
      <c r="AM55" s="321">
        <f t="shared" si="6"/>
        <v>0</v>
      </c>
      <c r="AN55" s="321">
        <f t="shared" si="6"/>
        <v>0</v>
      </c>
      <c r="AO55" s="321">
        <f t="shared" si="6"/>
        <v>0</v>
      </c>
      <c r="AP55" s="321">
        <f t="shared" si="6"/>
        <v>0</v>
      </c>
      <c r="AQ55" s="324">
        <f t="shared" si="6"/>
        <v>0</v>
      </c>
    </row>
    <row r="56" ht="12.75">
      <c r="B56" s="325"/>
    </row>
    <row r="57" spans="2:7" ht="12.75">
      <c r="B57" s="325" t="s">
        <v>317</v>
      </c>
      <c r="F57" s="326"/>
      <c r="G57" s="326"/>
    </row>
    <row r="58" spans="2:7" ht="12.75">
      <c r="B58" s="325" t="s">
        <v>318</v>
      </c>
      <c r="F58" s="326"/>
      <c r="G58" s="326">
        <f>SUM(J53:AA53)</f>
        <v>0</v>
      </c>
    </row>
    <row r="59" spans="2:7" ht="12.75">
      <c r="B59" s="325" t="s">
        <v>319</v>
      </c>
      <c r="F59" s="326">
        <f>SUM(AB53:AQ53)</f>
        <v>0</v>
      </c>
      <c r="G59" s="326"/>
    </row>
    <row r="60" spans="2:7" ht="12.75">
      <c r="B60" s="325"/>
      <c r="F60" s="326"/>
      <c r="G60" s="326"/>
    </row>
    <row r="61" spans="2:7" ht="12.75">
      <c r="B61" s="325" t="s">
        <v>189</v>
      </c>
      <c r="C61" s="225" t="s">
        <v>320</v>
      </c>
      <c r="F61" s="327">
        <f>+F53-F59</f>
        <v>0</v>
      </c>
      <c r="G61" s="327">
        <f>+G53-G58</f>
        <v>0</v>
      </c>
    </row>
    <row r="62" spans="2:7" ht="12.75">
      <c r="B62" s="325"/>
      <c r="F62" s="326"/>
      <c r="G62" s="326"/>
    </row>
    <row r="63" spans="2:7" ht="12.75">
      <c r="B63" s="325"/>
      <c r="F63" s="326"/>
      <c r="G63" s="326"/>
    </row>
    <row r="64" ht="12.75">
      <c r="B64" s="325"/>
    </row>
    <row r="65" ht="12.75">
      <c r="B65" s="325"/>
    </row>
    <row r="66" ht="12.75">
      <c r="B66" s="325"/>
    </row>
    <row r="67" ht="12.75">
      <c r="B67" s="325"/>
    </row>
    <row r="68" ht="12.75">
      <c r="B68" s="325"/>
    </row>
    <row r="69" ht="12.75">
      <c r="B69" s="325"/>
    </row>
    <row r="70" ht="12.75">
      <c r="B70" s="325"/>
    </row>
    <row r="71" ht="12.75">
      <c r="B71" s="325"/>
    </row>
    <row r="72" ht="12.75">
      <c r="B72" s="325"/>
    </row>
    <row r="73" ht="12.75">
      <c r="B73" s="325"/>
    </row>
    <row r="74" ht="12.75">
      <c r="B74" s="325"/>
    </row>
    <row r="75" ht="12.75">
      <c r="B75" s="325"/>
    </row>
    <row r="76" ht="12.75">
      <c r="B76" s="325"/>
    </row>
    <row r="77" ht="12.75">
      <c r="B77" s="325"/>
    </row>
    <row r="78" ht="12.75">
      <c r="B78" s="325"/>
    </row>
    <row r="79" ht="12.75">
      <c r="B79" s="325"/>
    </row>
    <row r="80" ht="12.75">
      <c r="B80" s="325"/>
    </row>
    <row r="81" ht="12.75">
      <c r="B81" s="325"/>
    </row>
    <row r="82" ht="12.75">
      <c r="B82" s="325"/>
    </row>
    <row r="83" ht="12.75">
      <c r="B83" s="325"/>
    </row>
    <row r="84" ht="12.75">
      <c r="B84" s="325"/>
    </row>
    <row r="85" ht="12.75">
      <c r="B85" s="325"/>
    </row>
    <row r="86" ht="12.75">
      <c r="B86" s="325"/>
    </row>
    <row r="87" ht="12.75">
      <c r="B87" s="325"/>
    </row>
    <row r="88" ht="12.75">
      <c r="B88" s="325"/>
    </row>
    <row r="89" ht="12.75">
      <c r="B89" s="325"/>
    </row>
    <row r="90" ht="12.75">
      <c r="B90" s="325"/>
    </row>
    <row r="91" ht="12.75">
      <c r="B91" s="325"/>
    </row>
    <row r="92" ht="12.75">
      <c r="B92" s="325"/>
    </row>
    <row r="93" ht="12.75">
      <c r="B93" s="325"/>
    </row>
  </sheetData>
  <sheetProtection selectLockedCells="1" selectUnlockedCells="1"/>
  <mergeCells count="18">
    <mergeCell ref="B1:K1"/>
    <mergeCell ref="C2:F2"/>
    <mergeCell ref="H2:J2"/>
    <mergeCell ref="K2:M2"/>
    <mergeCell ref="Z2:AA2"/>
    <mergeCell ref="AC2:AE2"/>
    <mergeCell ref="AI2:AM2"/>
    <mergeCell ref="AN2:AP2"/>
    <mergeCell ref="K3:M3"/>
    <mergeCell ref="Z3:AA3"/>
    <mergeCell ref="AC3:AE3"/>
    <mergeCell ref="AN3:AP3"/>
    <mergeCell ref="F4:H4"/>
    <mergeCell ref="J4:M4"/>
    <mergeCell ref="AB4:AE4"/>
    <mergeCell ref="A53:D53"/>
    <mergeCell ref="A54:D54"/>
    <mergeCell ref="A55:D55"/>
  </mergeCells>
  <printOptions/>
  <pageMargins left="0.31527777777777777" right="0.19652777777777777" top="0.6298611111111111" bottom="0.4722222222222222" header="0.19652777777777777" footer="0.2361111111111111"/>
  <pageSetup fitToWidth="0" fitToHeight="1" horizontalDpi="300" verticalDpi="300" orientation="landscape" paperSize="5"/>
  <headerFooter alignWithMargins="0">
    <oddHeader xml:space="preserve">&amp;C&amp;"Times New Roman,Regular"&amp;16Girl Guides of Canada
Financial Record Keeping Form </oddHeader>
    <oddFooter>&amp;L&amp;"Times New Roman,Regular"Printed on.&amp;D.&amp;T</oddFooter>
  </headerFooter>
  <colBreaks count="1" manualBreakCount="1">
    <brk id="27" max="65535" man="1"/>
  </col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AR93"/>
  <sheetViews>
    <sheetView zoomScaleSheetLayoutView="100" zoomScalePageLayoutView="0" workbookViewId="0" topLeftCell="A1">
      <pane xSplit="8" ySplit="5" topLeftCell="AA6" activePane="bottomRight" state="frozen"/>
      <selection pane="topLeft" activeCell="A1" sqref="A1"/>
      <selection pane="topRight" activeCell="AA1" sqref="AA1"/>
      <selection pane="bottomLeft" activeCell="A6" sqref="A6"/>
      <selection pane="bottomRight" activeCell="AD25" sqref="AD25"/>
    </sheetView>
  </sheetViews>
  <sheetFormatPr defaultColWidth="6.8515625" defaultRowHeight="12.75"/>
  <cols>
    <col min="1" max="1" width="4.7109375" style="225" customWidth="1"/>
    <col min="2" max="2" width="9.8515625" style="225" customWidth="1"/>
    <col min="3" max="3" width="32.140625" style="225" customWidth="1"/>
    <col min="4" max="5" width="5.28125" style="225" customWidth="1"/>
    <col min="6" max="9" width="10.7109375" style="226" customWidth="1"/>
    <col min="10" max="27" width="10.7109375" style="227" customWidth="1"/>
    <col min="28" max="43" width="10.7109375" style="228" customWidth="1"/>
    <col min="44" max="16384" width="6.8515625" style="225" customWidth="1"/>
  </cols>
  <sheetData>
    <row r="1" spans="2:43" s="118" customFormat="1" ht="18.75">
      <c r="B1" s="501" t="str">
        <f>+Notes!C45</f>
        <v>District - Unit name</v>
      </c>
      <c r="C1" s="501"/>
      <c r="D1" s="501"/>
      <c r="E1" s="501"/>
      <c r="F1" s="501"/>
      <c r="G1" s="501"/>
      <c r="H1" s="501"/>
      <c r="I1" s="501"/>
      <c r="J1" s="501"/>
      <c r="K1" s="501"/>
      <c r="L1" s="229"/>
      <c r="M1" s="229"/>
      <c r="N1" s="230"/>
      <c r="O1" s="229"/>
      <c r="P1" s="229"/>
      <c r="Q1" s="229"/>
      <c r="R1" s="229"/>
      <c r="S1" s="229"/>
      <c r="T1" s="229"/>
      <c r="U1" s="229"/>
      <c r="V1" s="229"/>
      <c r="W1" s="229"/>
      <c r="X1" s="229"/>
      <c r="Y1" s="229"/>
      <c r="Z1" s="229"/>
      <c r="AA1" s="230"/>
      <c r="AB1" s="231"/>
      <c r="AC1" s="231"/>
      <c r="AD1" s="231"/>
      <c r="AE1" s="231"/>
      <c r="AF1" s="231"/>
      <c r="AG1" s="231"/>
      <c r="AH1" s="232" t="str">
        <f>+B1</f>
        <v>District - Unit name</v>
      </c>
      <c r="AI1" s="231"/>
      <c r="AJ1" s="231"/>
      <c r="AK1" s="231"/>
      <c r="AL1" s="231"/>
      <c r="AM1" s="231"/>
      <c r="AN1" s="231"/>
      <c r="AO1" s="232"/>
      <c r="AP1" s="231"/>
      <c r="AQ1" s="231"/>
    </row>
    <row r="2" spans="2:42" s="129" customFormat="1" ht="15.75">
      <c r="B2" s="233" t="s">
        <v>279</v>
      </c>
      <c r="C2" s="498">
        <f>+Notes!C47</f>
        <v>43101</v>
      </c>
      <c r="D2" s="498"/>
      <c r="E2" s="498"/>
      <c r="F2" s="498"/>
      <c r="G2" s="234" t="s">
        <v>280</v>
      </c>
      <c r="H2" s="499">
        <f>+Notes!C51</f>
        <v>43465</v>
      </c>
      <c r="I2" s="499"/>
      <c r="J2" s="499"/>
      <c r="K2" s="499"/>
      <c r="L2" s="499"/>
      <c r="M2" s="499"/>
      <c r="N2" s="234"/>
      <c r="O2" s="234"/>
      <c r="P2" s="236"/>
      <c r="Q2" s="236"/>
      <c r="R2" s="236"/>
      <c r="S2" s="235"/>
      <c r="T2" s="236"/>
      <c r="U2" s="236"/>
      <c r="V2" s="236"/>
      <c r="W2" s="234"/>
      <c r="X2" s="234"/>
      <c r="Y2" s="234"/>
      <c r="Z2" s="499"/>
      <c r="AA2" s="499"/>
      <c r="AB2" s="233" t="s">
        <v>279</v>
      </c>
      <c r="AC2" s="498">
        <f>+C2</f>
        <v>43101</v>
      </c>
      <c r="AD2" s="498"/>
      <c r="AE2" s="498"/>
      <c r="AH2" s="129" t="s">
        <v>280</v>
      </c>
      <c r="AI2" s="497">
        <f>+H2</f>
        <v>43465</v>
      </c>
      <c r="AJ2" s="497"/>
      <c r="AK2" s="497"/>
      <c r="AL2" s="497"/>
      <c r="AM2" s="497"/>
      <c r="AN2" s="498"/>
      <c r="AO2" s="498"/>
      <c r="AP2" s="498"/>
    </row>
    <row r="3" spans="1:42" s="129" customFormat="1" ht="15.75">
      <c r="A3" s="237" t="str">
        <f>IF(F61&lt;&gt;0,"Revenues are out of Balance"," ")</f>
        <v> </v>
      </c>
      <c r="C3" s="238"/>
      <c r="D3" s="238"/>
      <c r="E3" s="238"/>
      <c r="F3" s="235"/>
      <c r="G3" s="235"/>
      <c r="H3" s="235"/>
      <c r="I3" s="235"/>
      <c r="J3" s="234"/>
      <c r="K3" s="499"/>
      <c r="L3" s="499"/>
      <c r="M3" s="499"/>
      <c r="N3" s="236"/>
      <c r="O3" s="236"/>
      <c r="P3" s="236"/>
      <c r="Q3" s="236"/>
      <c r="R3" s="236"/>
      <c r="S3" s="239"/>
      <c r="T3" s="236"/>
      <c r="U3" s="236"/>
      <c r="V3" s="236"/>
      <c r="W3" s="234"/>
      <c r="X3" s="234"/>
      <c r="Y3" s="234"/>
      <c r="Z3" s="499"/>
      <c r="AA3" s="499"/>
      <c r="AB3" s="233"/>
      <c r="AC3" s="498"/>
      <c r="AD3" s="498"/>
      <c r="AE3" s="498"/>
      <c r="AN3" s="500"/>
      <c r="AO3" s="500"/>
      <c r="AP3" s="500"/>
    </row>
    <row r="4" spans="1:43" ht="13.5">
      <c r="A4" s="240" t="str">
        <f>IF(G61&lt;&gt;0,"Expenses are out of Balance","  ")</f>
        <v>  </v>
      </c>
      <c r="F4" s="493"/>
      <c r="G4" s="493"/>
      <c r="H4" s="493"/>
      <c r="I4" s="241"/>
      <c r="J4" s="494" t="s">
        <v>213</v>
      </c>
      <c r="K4" s="494"/>
      <c r="L4" s="494"/>
      <c r="M4" s="494"/>
      <c r="N4" s="242"/>
      <c r="O4" s="242"/>
      <c r="P4" s="242"/>
      <c r="Q4" s="242"/>
      <c r="R4" s="242"/>
      <c r="S4" s="242"/>
      <c r="T4" s="242"/>
      <c r="U4" s="242"/>
      <c r="V4" s="242"/>
      <c r="W4" s="242" t="str">
        <f>+J4</f>
        <v>Expenses</v>
      </c>
      <c r="X4" s="242"/>
      <c r="Y4" s="242"/>
      <c r="Z4" s="242"/>
      <c r="AA4" s="242"/>
      <c r="AB4" s="495" t="s">
        <v>281</v>
      </c>
      <c r="AC4" s="495"/>
      <c r="AD4" s="495"/>
      <c r="AE4" s="495"/>
      <c r="AF4" s="243"/>
      <c r="AG4" s="243"/>
      <c r="AH4" s="243"/>
      <c r="AI4" s="243"/>
      <c r="AJ4" s="243"/>
      <c r="AK4" s="243"/>
      <c r="AL4" s="243"/>
      <c r="AM4" s="243"/>
      <c r="AN4" s="243"/>
      <c r="AO4" s="243" t="str">
        <f>+AB4</f>
        <v>Revenues</v>
      </c>
      <c r="AP4" s="243"/>
      <c r="AQ4" s="244"/>
    </row>
    <row r="5" spans="1:44" s="256" customFormat="1" ht="102">
      <c r="A5" s="245" t="s">
        <v>282</v>
      </c>
      <c r="B5" s="245" t="s">
        <v>283</v>
      </c>
      <c r="C5" s="245" t="s">
        <v>129</v>
      </c>
      <c r="D5" s="246" t="s">
        <v>182</v>
      </c>
      <c r="E5" s="247" t="s">
        <v>284</v>
      </c>
      <c r="F5" s="248" t="s">
        <v>285</v>
      </c>
      <c r="G5" s="249" t="s">
        <v>286</v>
      </c>
      <c r="H5" s="250" t="s">
        <v>287</v>
      </c>
      <c r="I5" s="251" t="s">
        <v>108</v>
      </c>
      <c r="J5" s="252" t="str">
        <f>'Page 1'!J5</f>
        <v>Gifts, Badges &amp; Awards</v>
      </c>
      <c r="K5" s="253" t="str">
        <f>'Page 1'!K5</f>
        <v>Program/Supplies</v>
      </c>
      <c r="L5" s="253" t="str">
        <f>'Page 1'!L5</f>
        <v>Equipment</v>
      </c>
      <c r="M5" s="253" t="str">
        <f>'Page 1'!M5</f>
        <v>Special Events</v>
      </c>
      <c r="N5" s="253" t="str">
        <f>'Page 1'!N5</f>
        <v>Spring Cookies</v>
      </c>
      <c r="O5" s="253" t="str">
        <f>'Page 1'!O5</f>
        <v>Fall Cookies</v>
      </c>
      <c r="P5" s="253" t="str">
        <f>'Page 1'!P5</f>
        <v>Camp Expenses</v>
      </c>
      <c r="Q5" s="253" t="str">
        <f>'Page 1'!Q5</f>
        <v>Camp GST</v>
      </c>
      <c r="R5" s="253" t="str">
        <f>'Page 1'!R5</f>
        <v>Parent E-Store orders</v>
      </c>
      <c r="S5" s="253" t="str">
        <f>'Page 1'!S5</f>
        <v>Administration</v>
      </c>
      <c r="T5" s="253" t="str">
        <f>'Page 1'!T5</f>
        <v>Crest Expenses</v>
      </c>
      <c r="U5" s="253" t="str">
        <f>'Page 1'!U5</f>
        <v>CWFF Forwarded</v>
      </c>
      <c r="V5" s="253" t="str">
        <f>'Page 1'!V5</f>
        <v>Membership Fees </v>
      </c>
      <c r="W5" s="253" t="str">
        <f>'Page 1'!W5</f>
        <v>Training</v>
      </c>
      <c r="X5" s="253" t="str">
        <f>'Page 1'!X5</f>
        <v>Bank Charges</v>
      </c>
      <c r="Y5" s="253" t="str">
        <f>'Page 1'!Y5</f>
        <v>Other # 1</v>
      </c>
      <c r="Z5" s="253" t="str">
        <f>'Page 1'!Z5</f>
        <v>Other # 2</v>
      </c>
      <c r="AA5" s="253" t="str">
        <f>'Page 1'!AA5</f>
        <v>Other # 3</v>
      </c>
      <c r="AB5" s="254" t="str">
        <f>'Page 1'!AB5</f>
        <v>Weekly Dues</v>
      </c>
      <c r="AC5" s="253" t="str">
        <f>'Page 1'!AC5</f>
        <v>Special Events</v>
      </c>
      <c r="AD5" s="253" t="str">
        <f>'Page 1'!AD5</f>
        <v>Spring Cookies</v>
      </c>
      <c r="AE5" s="253" t="str">
        <f>'Page 1'!AE5</f>
        <v>Fall Cookies</v>
      </c>
      <c r="AF5" s="253" t="str">
        <f>'Page 1'!AF5</f>
        <v>Camp Fees</v>
      </c>
      <c r="AG5" s="253" t="str">
        <f>'Page 1'!AG5</f>
        <v>Camp Deposit Refunds</v>
      </c>
      <c r="AH5" s="253" t="str">
        <f>'Page 1'!AH5</f>
        <v>Camp GST</v>
      </c>
      <c r="AI5" s="253" t="str">
        <f>'Page 1'!AI5</f>
        <v>Parent E-store orders</v>
      </c>
      <c r="AJ5" s="253" t="str">
        <f>'Page 1'!AJ5</f>
        <v>CWFF Collected</v>
      </c>
      <c r="AK5" s="253" t="str">
        <f>'Page 1'!AK5</f>
        <v>Membership Fees </v>
      </c>
      <c r="AL5" s="253" t="str">
        <f>'Page 1'!AL5</f>
        <v>Bank Interest</v>
      </c>
      <c r="AM5" s="253" t="str">
        <f>'Page 1'!AM5</f>
        <v>Bednight Subsidy</v>
      </c>
      <c r="AN5" s="253" t="str">
        <f>'Page 1'!AN5</f>
        <v>Donations</v>
      </c>
      <c r="AO5" s="253" t="str">
        <f>'Page 1'!AO5</f>
        <v>Other # 1</v>
      </c>
      <c r="AP5" s="253" t="str">
        <f>'Page 1'!AP5</f>
        <v>Other # 2</v>
      </c>
      <c r="AQ5" s="253" t="str">
        <f>'Page 1'!AQ5</f>
        <v>Other # 3</v>
      </c>
      <c r="AR5" s="255" t="s">
        <v>314</v>
      </c>
    </row>
    <row r="6" spans="1:43" ht="12.75">
      <c r="A6" s="257"/>
      <c r="B6" s="258"/>
      <c r="C6" s="259"/>
      <c r="D6" s="260"/>
      <c r="E6" s="261"/>
      <c r="F6" s="262"/>
      <c r="G6" s="263"/>
      <c r="H6" s="264"/>
      <c r="I6" s="265"/>
      <c r="J6" s="266"/>
      <c r="K6" s="263"/>
      <c r="L6" s="263"/>
      <c r="M6" s="263"/>
      <c r="N6" s="263"/>
      <c r="O6" s="263"/>
      <c r="P6" s="263"/>
      <c r="Q6" s="263"/>
      <c r="R6" s="263"/>
      <c r="S6" s="263"/>
      <c r="T6" s="263"/>
      <c r="U6" s="263"/>
      <c r="V6" s="263"/>
      <c r="W6" s="263"/>
      <c r="X6" s="263"/>
      <c r="Y6" s="263"/>
      <c r="Z6" s="263"/>
      <c r="AA6" s="263"/>
      <c r="AB6" s="266"/>
      <c r="AC6" s="263"/>
      <c r="AD6" s="263"/>
      <c r="AE6" s="263"/>
      <c r="AF6" s="263"/>
      <c r="AG6" s="263"/>
      <c r="AH6" s="263"/>
      <c r="AI6" s="263"/>
      <c r="AJ6" s="263"/>
      <c r="AK6" s="263"/>
      <c r="AL6" s="263"/>
      <c r="AM6" s="263"/>
      <c r="AN6" s="263"/>
      <c r="AO6" s="263"/>
      <c r="AP6" s="263"/>
      <c r="AQ6" s="267"/>
    </row>
    <row r="7" spans="1:43" ht="12.75">
      <c r="A7" s="268"/>
      <c r="B7" s="269"/>
      <c r="C7" s="270" t="s">
        <v>315</v>
      </c>
      <c r="D7" s="271"/>
      <c r="E7" s="272"/>
      <c r="F7" s="273"/>
      <c r="G7" s="274"/>
      <c r="H7" s="328">
        <f>+'Page 3'!H53</f>
        <v>1000</v>
      </c>
      <c r="I7" s="317"/>
      <c r="J7" s="277"/>
      <c r="K7" s="278"/>
      <c r="L7" s="278"/>
      <c r="M7" s="278"/>
      <c r="N7" s="278"/>
      <c r="O7" s="278"/>
      <c r="P7" s="278"/>
      <c r="Q7" s="278"/>
      <c r="R7" s="278"/>
      <c r="S7" s="278"/>
      <c r="T7" s="278"/>
      <c r="U7" s="278"/>
      <c r="V7" s="278"/>
      <c r="W7" s="278"/>
      <c r="X7" s="278"/>
      <c r="Y7" s="278"/>
      <c r="Z7" s="278"/>
      <c r="AA7" s="278"/>
      <c r="AB7" s="277"/>
      <c r="AC7" s="278"/>
      <c r="AD7" s="278"/>
      <c r="AE7" s="278"/>
      <c r="AF7" s="278"/>
      <c r="AG7" s="278"/>
      <c r="AH7" s="278"/>
      <c r="AI7" s="278"/>
      <c r="AJ7" s="278"/>
      <c r="AK7" s="278"/>
      <c r="AL7" s="278"/>
      <c r="AM7" s="278"/>
      <c r="AN7" s="278"/>
      <c r="AO7" s="278"/>
      <c r="AP7" s="278"/>
      <c r="AQ7" s="279"/>
    </row>
    <row r="8" spans="1:44" ht="12.75">
      <c r="A8" s="280">
        <v>136</v>
      </c>
      <c r="B8" s="304"/>
      <c r="C8" s="305"/>
      <c r="D8" s="283"/>
      <c r="E8" s="284"/>
      <c r="F8" s="285">
        <f aca="true" t="shared" si="0" ref="F8:F52">SUM(AB8:AQ8)</f>
        <v>0</v>
      </c>
      <c r="G8" s="286">
        <f aca="true" t="shared" si="1" ref="G8:G52">SUM(J8:AA8)</f>
        <v>0</v>
      </c>
      <c r="H8" s="287">
        <f aca="true" t="shared" si="2" ref="H8:H52">IF(F8-G8&lt;&gt;0,(H7+F8)-G8,IF(F8-G8=0,(H7+F8)-G8,0))</f>
        <v>1000</v>
      </c>
      <c r="I8" s="288"/>
      <c r="J8" s="289"/>
      <c r="K8" s="286"/>
      <c r="L8" s="286"/>
      <c r="M8" s="286"/>
      <c r="N8" s="286"/>
      <c r="O8" s="286"/>
      <c r="P8" s="286"/>
      <c r="Q8" s="286"/>
      <c r="R8" s="286"/>
      <c r="S8" s="286"/>
      <c r="T8" s="286"/>
      <c r="U8" s="286"/>
      <c r="V8" s="286"/>
      <c r="W8" s="286"/>
      <c r="X8" s="286"/>
      <c r="Y8" s="286"/>
      <c r="Z8" s="286"/>
      <c r="AA8" s="286"/>
      <c r="AB8" s="289"/>
      <c r="AC8" s="286"/>
      <c r="AD8" s="286"/>
      <c r="AE8" s="286"/>
      <c r="AF8" s="286"/>
      <c r="AG8" s="286"/>
      <c r="AH8" s="286"/>
      <c r="AI8" s="286"/>
      <c r="AJ8" s="286"/>
      <c r="AK8" s="286"/>
      <c r="AL8" s="286"/>
      <c r="AM8" s="286"/>
      <c r="AN8" s="286"/>
      <c r="AO8" s="286"/>
      <c r="AP8" s="286"/>
      <c r="AQ8" s="290"/>
      <c r="AR8" s="291">
        <f>F8-SUM(AB8:AQ8)+G8-SUM(J8:AA8)</f>
        <v>0</v>
      </c>
    </row>
    <row r="9" spans="1:44" ht="12.75">
      <c r="A9" s="280">
        <f aca="true" t="shared" si="3" ref="A9:A47">+A8+1</f>
        <v>137</v>
      </c>
      <c r="B9" s="304"/>
      <c r="C9" s="305"/>
      <c r="D9" s="283"/>
      <c r="E9" s="284"/>
      <c r="F9" s="285">
        <f t="shared" si="0"/>
        <v>0</v>
      </c>
      <c r="G9" s="286">
        <f t="shared" si="1"/>
        <v>0</v>
      </c>
      <c r="H9" s="287">
        <f t="shared" si="2"/>
        <v>1000</v>
      </c>
      <c r="I9" s="288"/>
      <c r="J9" s="289"/>
      <c r="K9" s="286"/>
      <c r="L9" s="286"/>
      <c r="M9" s="286"/>
      <c r="N9" s="286"/>
      <c r="O9" s="286"/>
      <c r="P9" s="286"/>
      <c r="Q9" s="286"/>
      <c r="R9" s="286"/>
      <c r="S9" s="286"/>
      <c r="T9" s="286"/>
      <c r="U9" s="286"/>
      <c r="V9" s="286"/>
      <c r="W9" s="286"/>
      <c r="X9" s="286"/>
      <c r="Y9" s="286"/>
      <c r="Z9" s="286"/>
      <c r="AA9" s="286"/>
      <c r="AB9" s="289"/>
      <c r="AC9" s="286"/>
      <c r="AD9" s="286"/>
      <c r="AE9" s="286"/>
      <c r="AF9" s="286"/>
      <c r="AG9" s="286"/>
      <c r="AH9" s="286"/>
      <c r="AI9" s="286"/>
      <c r="AJ9" s="286"/>
      <c r="AK9" s="286"/>
      <c r="AL9" s="286"/>
      <c r="AM9" s="286"/>
      <c r="AN9" s="286"/>
      <c r="AO9" s="286"/>
      <c r="AP9" s="286"/>
      <c r="AQ9" s="290"/>
      <c r="AR9" s="291">
        <f aca="true" t="shared" si="4" ref="AR9:AR52">F9-SUM(AB9:AQ9)+G9-SUM(J9:AA9)</f>
        <v>0</v>
      </c>
    </row>
    <row r="10" spans="1:44" ht="12.75">
      <c r="A10" s="280">
        <f t="shared" si="3"/>
        <v>138</v>
      </c>
      <c r="B10" s="304"/>
      <c r="C10" s="305"/>
      <c r="D10" s="283"/>
      <c r="E10" s="284"/>
      <c r="F10" s="285">
        <f t="shared" si="0"/>
        <v>0</v>
      </c>
      <c r="G10" s="286">
        <f t="shared" si="1"/>
        <v>0</v>
      </c>
      <c r="H10" s="287">
        <f t="shared" si="2"/>
        <v>1000</v>
      </c>
      <c r="I10" s="288"/>
      <c r="J10" s="289"/>
      <c r="K10" s="286"/>
      <c r="L10" s="286"/>
      <c r="M10" s="286"/>
      <c r="N10" s="286"/>
      <c r="O10" s="286"/>
      <c r="P10" s="286"/>
      <c r="Q10" s="286"/>
      <c r="R10" s="286"/>
      <c r="S10" s="286"/>
      <c r="T10" s="286"/>
      <c r="U10" s="286"/>
      <c r="V10" s="286"/>
      <c r="W10" s="286"/>
      <c r="X10" s="286"/>
      <c r="Y10" s="286"/>
      <c r="Z10" s="286"/>
      <c r="AA10" s="286"/>
      <c r="AB10" s="289"/>
      <c r="AC10" s="286"/>
      <c r="AD10" s="286"/>
      <c r="AE10" s="286"/>
      <c r="AF10" s="286"/>
      <c r="AG10" s="286"/>
      <c r="AH10" s="286"/>
      <c r="AI10" s="286"/>
      <c r="AJ10" s="286"/>
      <c r="AK10" s="286"/>
      <c r="AL10" s="286"/>
      <c r="AM10" s="286"/>
      <c r="AN10" s="286"/>
      <c r="AO10" s="286"/>
      <c r="AP10" s="286"/>
      <c r="AQ10" s="290"/>
      <c r="AR10" s="291">
        <f t="shared" si="4"/>
        <v>0</v>
      </c>
    </row>
    <row r="11" spans="1:44" ht="12.75">
      <c r="A11" s="280">
        <f t="shared" si="3"/>
        <v>139</v>
      </c>
      <c r="B11" s="304"/>
      <c r="C11" s="305"/>
      <c r="D11" s="283"/>
      <c r="E11" s="284"/>
      <c r="F11" s="285">
        <f t="shared" si="0"/>
        <v>0</v>
      </c>
      <c r="G11" s="286">
        <f t="shared" si="1"/>
        <v>0</v>
      </c>
      <c r="H11" s="287">
        <f t="shared" si="2"/>
        <v>1000</v>
      </c>
      <c r="I11" s="288"/>
      <c r="J11" s="289"/>
      <c r="K11" s="286"/>
      <c r="L11" s="286"/>
      <c r="M11" s="286"/>
      <c r="N11" s="286"/>
      <c r="O11" s="286"/>
      <c r="P11" s="286"/>
      <c r="Q11" s="286"/>
      <c r="R11" s="286"/>
      <c r="S11" s="286"/>
      <c r="T11" s="286"/>
      <c r="U11" s="286"/>
      <c r="V11" s="286"/>
      <c r="W11" s="286"/>
      <c r="X11" s="286"/>
      <c r="Y11" s="286"/>
      <c r="Z11" s="286"/>
      <c r="AA11" s="286"/>
      <c r="AB11" s="289"/>
      <c r="AC11" s="286"/>
      <c r="AD11" s="286"/>
      <c r="AE11" s="286"/>
      <c r="AF11" s="286"/>
      <c r="AG11" s="286"/>
      <c r="AH11" s="286"/>
      <c r="AI11" s="286"/>
      <c r="AJ11" s="286"/>
      <c r="AK11" s="286"/>
      <c r="AL11" s="286"/>
      <c r="AM11" s="286"/>
      <c r="AN11" s="286"/>
      <c r="AO11" s="286"/>
      <c r="AP11" s="286"/>
      <c r="AQ11" s="290"/>
      <c r="AR11" s="291">
        <f t="shared" si="4"/>
        <v>0</v>
      </c>
    </row>
    <row r="12" spans="1:44" ht="12.75">
      <c r="A12" s="280">
        <f t="shared" si="3"/>
        <v>140</v>
      </c>
      <c r="B12" s="304"/>
      <c r="C12" s="305"/>
      <c r="D12" s="283"/>
      <c r="E12" s="284"/>
      <c r="F12" s="285">
        <f t="shared" si="0"/>
        <v>0</v>
      </c>
      <c r="G12" s="286">
        <f t="shared" si="1"/>
        <v>0</v>
      </c>
      <c r="H12" s="287">
        <f t="shared" si="2"/>
        <v>1000</v>
      </c>
      <c r="I12" s="288"/>
      <c r="J12" s="289"/>
      <c r="K12" s="286"/>
      <c r="L12" s="286"/>
      <c r="M12" s="286"/>
      <c r="N12" s="286"/>
      <c r="O12" s="286"/>
      <c r="P12" s="286"/>
      <c r="Q12" s="286"/>
      <c r="R12" s="286"/>
      <c r="S12" s="286"/>
      <c r="T12" s="286"/>
      <c r="U12" s="286"/>
      <c r="V12" s="286"/>
      <c r="W12" s="286"/>
      <c r="X12" s="286"/>
      <c r="Y12" s="286"/>
      <c r="Z12" s="286"/>
      <c r="AA12" s="286"/>
      <c r="AB12" s="289"/>
      <c r="AC12" s="286"/>
      <c r="AD12" s="286"/>
      <c r="AE12" s="286"/>
      <c r="AF12" s="286"/>
      <c r="AG12" s="286"/>
      <c r="AH12" s="286"/>
      <c r="AI12" s="286"/>
      <c r="AJ12" s="286"/>
      <c r="AK12" s="286"/>
      <c r="AL12" s="286"/>
      <c r="AM12" s="286"/>
      <c r="AN12" s="286"/>
      <c r="AO12" s="286"/>
      <c r="AP12" s="286"/>
      <c r="AQ12" s="290"/>
      <c r="AR12" s="291">
        <f t="shared" si="4"/>
        <v>0</v>
      </c>
    </row>
    <row r="13" spans="1:44" ht="12.75">
      <c r="A13" s="280">
        <f t="shared" si="3"/>
        <v>141</v>
      </c>
      <c r="B13" s="304"/>
      <c r="C13" s="305"/>
      <c r="D13" s="283"/>
      <c r="E13" s="284"/>
      <c r="F13" s="285">
        <f t="shared" si="0"/>
        <v>0</v>
      </c>
      <c r="G13" s="286">
        <f t="shared" si="1"/>
        <v>0</v>
      </c>
      <c r="H13" s="287">
        <f t="shared" si="2"/>
        <v>1000</v>
      </c>
      <c r="I13" s="288"/>
      <c r="J13" s="289"/>
      <c r="K13" s="286"/>
      <c r="L13" s="286"/>
      <c r="M13" s="286"/>
      <c r="N13" s="286"/>
      <c r="O13" s="286"/>
      <c r="P13" s="286"/>
      <c r="Q13" s="286"/>
      <c r="R13" s="286"/>
      <c r="S13" s="286"/>
      <c r="T13" s="286"/>
      <c r="U13" s="286"/>
      <c r="V13" s="286"/>
      <c r="W13" s="286"/>
      <c r="X13" s="286"/>
      <c r="Y13" s="286"/>
      <c r="Z13" s="286"/>
      <c r="AA13" s="286"/>
      <c r="AB13" s="289"/>
      <c r="AC13" s="286"/>
      <c r="AD13" s="286"/>
      <c r="AE13" s="286"/>
      <c r="AF13" s="286"/>
      <c r="AG13" s="286"/>
      <c r="AH13" s="286"/>
      <c r="AI13" s="286"/>
      <c r="AJ13" s="286"/>
      <c r="AK13" s="286"/>
      <c r="AL13" s="286"/>
      <c r="AM13" s="286"/>
      <c r="AN13" s="286"/>
      <c r="AO13" s="286"/>
      <c r="AP13" s="286"/>
      <c r="AQ13" s="290"/>
      <c r="AR13" s="291">
        <f t="shared" si="4"/>
        <v>0</v>
      </c>
    </row>
    <row r="14" spans="1:44" ht="12.75">
      <c r="A14" s="280">
        <f t="shared" si="3"/>
        <v>142</v>
      </c>
      <c r="B14" s="304"/>
      <c r="C14" s="305"/>
      <c r="D14" s="283"/>
      <c r="E14" s="284"/>
      <c r="F14" s="285">
        <f t="shared" si="0"/>
        <v>0</v>
      </c>
      <c r="G14" s="286">
        <f t="shared" si="1"/>
        <v>0</v>
      </c>
      <c r="H14" s="287">
        <f t="shared" si="2"/>
        <v>1000</v>
      </c>
      <c r="I14" s="288"/>
      <c r="J14" s="289"/>
      <c r="K14" s="286"/>
      <c r="L14" s="286"/>
      <c r="M14" s="286"/>
      <c r="N14" s="286"/>
      <c r="O14" s="286"/>
      <c r="P14" s="286"/>
      <c r="Q14" s="286"/>
      <c r="R14" s="286"/>
      <c r="S14" s="286"/>
      <c r="T14" s="286"/>
      <c r="U14" s="286"/>
      <c r="V14" s="286"/>
      <c r="W14" s="286"/>
      <c r="X14" s="286"/>
      <c r="Y14" s="286"/>
      <c r="Z14" s="286"/>
      <c r="AA14" s="286"/>
      <c r="AB14" s="289"/>
      <c r="AC14" s="286"/>
      <c r="AD14" s="286"/>
      <c r="AE14" s="286"/>
      <c r="AF14" s="286"/>
      <c r="AG14" s="286"/>
      <c r="AH14" s="286"/>
      <c r="AI14" s="286"/>
      <c r="AJ14" s="286"/>
      <c r="AK14" s="286"/>
      <c r="AL14" s="286"/>
      <c r="AM14" s="286"/>
      <c r="AN14" s="286"/>
      <c r="AO14" s="286"/>
      <c r="AP14" s="286"/>
      <c r="AQ14" s="290"/>
      <c r="AR14" s="291">
        <f t="shared" si="4"/>
        <v>0</v>
      </c>
    </row>
    <row r="15" spans="1:44" ht="12.75">
      <c r="A15" s="280">
        <f t="shared" si="3"/>
        <v>143</v>
      </c>
      <c r="B15" s="304"/>
      <c r="C15" s="305"/>
      <c r="D15" s="283"/>
      <c r="E15" s="284"/>
      <c r="F15" s="285">
        <f t="shared" si="0"/>
        <v>0</v>
      </c>
      <c r="G15" s="286">
        <f t="shared" si="1"/>
        <v>0</v>
      </c>
      <c r="H15" s="287">
        <f t="shared" si="2"/>
        <v>1000</v>
      </c>
      <c r="I15" s="288"/>
      <c r="J15" s="289"/>
      <c r="K15" s="286"/>
      <c r="L15" s="286"/>
      <c r="M15" s="286"/>
      <c r="N15" s="286"/>
      <c r="O15" s="286"/>
      <c r="P15" s="286"/>
      <c r="Q15" s="286"/>
      <c r="R15" s="286"/>
      <c r="S15" s="286"/>
      <c r="T15" s="286"/>
      <c r="U15" s="286"/>
      <c r="V15" s="286"/>
      <c r="W15" s="286"/>
      <c r="X15" s="286"/>
      <c r="Y15" s="286"/>
      <c r="Z15" s="286"/>
      <c r="AA15" s="286"/>
      <c r="AB15" s="289"/>
      <c r="AC15" s="286"/>
      <c r="AD15" s="286"/>
      <c r="AE15" s="286"/>
      <c r="AF15" s="286"/>
      <c r="AG15" s="286"/>
      <c r="AH15" s="286"/>
      <c r="AI15" s="286"/>
      <c r="AJ15" s="286"/>
      <c r="AK15" s="286"/>
      <c r="AL15" s="286"/>
      <c r="AM15" s="286"/>
      <c r="AN15" s="286"/>
      <c r="AO15" s="286"/>
      <c r="AP15" s="286"/>
      <c r="AQ15" s="290"/>
      <c r="AR15" s="291">
        <f t="shared" si="4"/>
        <v>0</v>
      </c>
    </row>
    <row r="16" spans="1:44" ht="12.75">
      <c r="A16" s="280">
        <f t="shared" si="3"/>
        <v>144</v>
      </c>
      <c r="B16" s="304"/>
      <c r="C16" s="305"/>
      <c r="D16" s="283"/>
      <c r="E16" s="284"/>
      <c r="F16" s="285">
        <f t="shared" si="0"/>
        <v>0</v>
      </c>
      <c r="G16" s="286">
        <f t="shared" si="1"/>
        <v>0</v>
      </c>
      <c r="H16" s="287">
        <f t="shared" si="2"/>
        <v>1000</v>
      </c>
      <c r="I16" s="288"/>
      <c r="J16" s="289"/>
      <c r="K16" s="286"/>
      <c r="L16" s="286"/>
      <c r="M16" s="286"/>
      <c r="N16" s="286"/>
      <c r="O16" s="286"/>
      <c r="P16" s="286"/>
      <c r="Q16" s="286"/>
      <c r="R16" s="286"/>
      <c r="S16" s="286"/>
      <c r="T16" s="286"/>
      <c r="U16" s="286"/>
      <c r="V16" s="286"/>
      <c r="W16" s="286"/>
      <c r="X16" s="286"/>
      <c r="Y16" s="286"/>
      <c r="Z16" s="286"/>
      <c r="AA16" s="286"/>
      <c r="AB16" s="289"/>
      <c r="AC16" s="286"/>
      <c r="AD16" s="286"/>
      <c r="AE16" s="286"/>
      <c r="AF16" s="286"/>
      <c r="AG16" s="286"/>
      <c r="AH16" s="286"/>
      <c r="AI16" s="286"/>
      <c r="AJ16" s="286"/>
      <c r="AK16" s="286"/>
      <c r="AL16" s="286"/>
      <c r="AM16" s="286"/>
      <c r="AN16" s="286"/>
      <c r="AO16" s="286"/>
      <c r="AP16" s="286"/>
      <c r="AQ16" s="290"/>
      <c r="AR16" s="291">
        <f t="shared" si="4"/>
        <v>0</v>
      </c>
    </row>
    <row r="17" spans="1:44" ht="12.75">
      <c r="A17" s="280">
        <f t="shared" si="3"/>
        <v>145</v>
      </c>
      <c r="B17" s="304"/>
      <c r="C17" s="305"/>
      <c r="D17" s="283"/>
      <c r="E17" s="284"/>
      <c r="F17" s="285">
        <f t="shared" si="0"/>
        <v>0</v>
      </c>
      <c r="G17" s="286">
        <f t="shared" si="1"/>
        <v>0</v>
      </c>
      <c r="H17" s="287">
        <f t="shared" si="2"/>
        <v>1000</v>
      </c>
      <c r="I17" s="288"/>
      <c r="J17" s="289"/>
      <c r="K17" s="286"/>
      <c r="L17" s="286"/>
      <c r="M17" s="286"/>
      <c r="N17" s="286"/>
      <c r="O17" s="286"/>
      <c r="P17" s="286"/>
      <c r="Q17" s="286"/>
      <c r="R17" s="286"/>
      <c r="S17" s="286"/>
      <c r="T17" s="286"/>
      <c r="U17" s="286"/>
      <c r="V17" s="286"/>
      <c r="W17" s="286"/>
      <c r="X17" s="286"/>
      <c r="Y17" s="286"/>
      <c r="Z17" s="286"/>
      <c r="AA17" s="286"/>
      <c r="AB17" s="289"/>
      <c r="AC17" s="286"/>
      <c r="AD17" s="286"/>
      <c r="AE17" s="286"/>
      <c r="AF17" s="286"/>
      <c r="AG17" s="286"/>
      <c r="AH17" s="286"/>
      <c r="AI17" s="286"/>
      <c r="AJ17" s="286"/>
      <c r="AK17" s="286"/>
      <c r="AL17" s="286"/>
      <c r="AM17" s="286"/>
      <c r="AN17" s="286"/>
      <c r="AO17" s="286"/>
      <c r="AP17" s="286"/>
      <c r="AQ17" s="290"/>
      <c r="AR17" s="291">
        <f t="shared" si="4"/>
        <v>0</v>
      </c>
    </row>
    <row r="18" spans="1:44" ht="12.75">
      <c r="A18" s="280">
        <f t="shared" si="3"/>
        <v>146</v>
      </c>
      <c r="B18" s="304"/>
      <c r="C18" s="305"/>
      <c r="D18" s="283"/>
      <c r="E18" s="284"/>
      <c r="F18" s="285">
        <f t="shared" si="0"/>
        <v>0</v>
      </c>
      <c r="G18" s="286">
        <f t="shared" si="1"/>
        <v>0</v>
      </c>
      <c r="H18" s="287">
        <f t="shared" si="2"/>
        <v>1000</v>
      </c>
      <c r="I18" s="288"/>
      <c r="J18" s="289"/>
      <c r="K18" s="286"/>
      <c r="L18" s="286"/>
      <c r="M18" s="286"/>
      <c r="N18" s="286"/>
      <c r="O18" s="286"/>
      <c r="P18" s="286"/>
      <c r="Q18" s="286"/>
      <c r="R18" s="286"/>
      <c r="S18" s="286"/>
      <c r="T18" s="286"/>
      <c r="U18" s="286"/>
      <c r="V18" s="286"/>
      <c r="W18" s="286"/>
      <c r="X18" s="286"/>
      <c r="Y18" s="286"/>
      <c r="Z18" s="286"/>
      <c r="AA18" s="286"/>
      <c r="AB18" s="289"/>
      <c r="AC18" s="286"/>
      <c r="AD18" s="286"/>
      <c r="AE18" s="286"/>
      <c r="AF18" s="286"/>
      <c r="AG18" s="286"/>
      <c r="AH18" s="286"/>
      <c r="AI18" s="286"/>
      <c r="AJ18" s="286"/>
      <c r="AK18" s="286"/>
      <c r="AL18" s="286"/>
      <c r="AM18" s="286"/>
      <c r="AN18" s="286"/>
      <c r="AO18" s="286"/>
      <c r="AP18" s="286"/>
      <c r="AQ18" s="290"/>
      <c r="AR18" s="291">
        <f t="shared" si="4"/>
        <v>0</v>
      </c>
    </row>
    <row r="19" spans="1:44" ht="12.75">
      <c r="A19" s="280">
        <f t="shared" si="3"/>
        <v>147</v>
      </c>
      <c r="B19" s="304"/>
      <c r="C19" s="305"/>
      <c r="D19" s="283"/>
      <c r="E19" s="284"/>
      <c r="F19" s="285">
        <f t="shared" si="0"/>
        <v>0</v>
      </c>
      <c r="G19" s="286">
        <f t="shared" si="1"/>
        <v>0</v>
      </c>
      <c r="H19" s="287">
        <f t="shared" si="2"/>
        <v>1000</v>
      </c>
      <c r="I19" s="288"/>
      <c r="J19" s="289"/>
      <c r="K19" s="286"/>
      <c r="L19" s="286"/>
      <c r="M19" s="286"/>
      <c r="N19" s="286"/>
      <c r="O19" s="286"/>
      <c r="P19" s="286"/>
      <c r="Q19" s="286"/>
      <c r="R19" s="286"/>
      <c r="S19" s="286"/>
      <c r="T19" s="286"/>
      <c r="U19" s="286"/>
      <c r="V19" s="286"/>
      <c r="W19" s="286"/>
      <c r="X19" s="286"/>
      <c r="Y19" s="286"/>
      <c r="Z19" s="286"/>
      <c r="AA19" s="286"/>
      <c r="AB19" s="289"/>
      <c r="AC19" s="286"/>
      <c r="AD19" s="286"/>
      <c r="AE19" s="286"/>
      <c r="AF19" s="286"/>
      <c r="AG19" s="286"/>
      <c r="AH19" s="286"/>
      <c r="AI19" s="286"/>
      <c r="AJ19" s="286"/>
      <c r="AK19" s="286"/>
      <c r="AL19" s="286"/>
      <c r="AM19" s="286"/>
      <c r="AN19" s="286"/>
      <c r="AO19" s="286"/>
      <c r="AP19" s="286"/>
      <c r="AQ19" s="290"/>
      <c r="AR19" s="291">
        <f t="shared" si="4"/>
        <v>0</v>
      </c>
    </row>
    <row r="20" spans="1:44" ht="12.75">
      <c r="A20" s="280">
        <f t="shared" si="3"/>
        <v>148</v>
      </c>
      <c r="B20" s="304"/>
      <c r="C20" s="305"/>
      <c r="D20" s="283"/>
      <c r="E20" s="284"/>
      <c r="F20" s="285">
        <f t="shared" si="0"/>
        <v>0</v>
      </c>
      <c r="G20" s="286">
        <f t="shared" si="1"/>
        <v>0</v>
      </c>
      <c r="H20" s="287">
        <f t="shared" si="2"/>
        <v>1000</v>
      </c>
      <c r="I20" s="288"/>
      <c r="J20" s="289"/>
      <c r="K20" s="286"/>
      <c r="L20" s="286"/>
      <c r="M20" s="286"/>
      <c r="N20" s="286"/>
      <c r="O20" s="286"/>
      <c r="P20" s="286"/>
      <c r="Q20" s="286"/>
      <c r="R20" s="286"/>
      <c r="S20" s="286"/>
      <c r="T20" s="286"/>
      <c r="U20" s="286"/>
      <c r="V20" s="286"/>
      <c r="W20" s="286"/>
      <c r="X20" s="286"/>
      <c r="Y20" s="286"/>
      <c r="Z20" s="286"/>
      <c r="AA20" s="286"/>
      <c r="AB20" s="289"/>
      <c r="AC20" s="286"/>
      <c r="AD20" s="286"/>
      <c r="AE20" s="286"/>
      <c r="AF20" s="286"/>
      <c r="AG20" s="286"/>
      <c r="AH20" s="286"/>
      <c r="AI20" s="286"/>
      <c r="AJ20" s="286"/>
      <c r="AK20" s="286"/>
      <c r="AL20" s="286"/>
      <c r="AM20" s="286"/>
      <c r="AN20" s="286"/>
      <c r="AO20" s="286"/>
      <c r="AP20" s="286"/>
      <c r="AQ20" s="290"/>
      <c r="AR20" s="291">
        <f t="shared" si="4"/>
        <v>0</v>
      </c>
    </row>
    <row r="21" spans="1:44" ht="12.75">
      <c r="A21" s="280">
        <f t="shared" si="3"/>
        <v>149</v>
      </c>
      <c r="B21" s="304"/>
      <c r="C21" s="305"/>
      <c r="D21" s="283"/>
      <c r="E21" s="284"/>
      <c r="F21" s="285">
        <f t="shared" si="0"/>
        <v>0</v>
      </c>
      <c r="G21" s="286">
        <f t="shared" si="1"/>
        <v>0</v>
      </c>
      <c r="H21" s="287">
        <f t="shared" si="2"/>
        <v>1000</v>
      </c>
      <c r="I21" s="288"/>
      <c r="J21" s="289"/>
      <c r="K21" s="286"/>
      <c r="L21" s="286"/>
      <c r="M21" s="286"/>
      <c r="N21" s="286"/>
      <c r="O21" s="286"/>
      <c r="P21" s="286"/>
      <c r="Q21" s="286"/>
      <c r="R21" s="286"/>
      <c r="S21" s="286"/>
      <c r="T21" s="286"/>
      <c r="U21" s="286"/>
      <c r="V21" s="286"/>
      <c r="W21" s="286"/>
      <c r="X21" s="286"/>
      <c r="Y21" s="286"/>
      <c r="Z21" s="286"/>
      <c r="AA21" s="286"/>
      <c r="AB21" s="289"/>
      <c r="AC21" s="286"/>
      <c r="AD21" s="286"/>
      <c r="AE21" s="286"/>
      <c r="AF21" s="286"/>
      <c r="AG21" s="286"/>
      <c r="AH21" s="286"/>
      <c r="AI21" s="286"/>
      <c r="AJ21" s="286"/>
      <c r="AK21" s="286"/>
      <c r="AL21" s="286"/>
      <c r="AM21" s="286"/>
      <c r="AN21" s="286"/>
      <c r="AO21" s="286"/>
      <c r="AP21" s="286"/>
      <c r="AQ21" s="290"/>
      <c r="AR21" s="291">
        <f t="shared" si="4"/>
        <v>0</v>
      </c>
    </row>
    <row r="22" spans="1:44" ht="12.75">
      <c r="A22" s="280">
        <f t="shared" si="3"/>
        <v>150</v>
      </c>
      <c r="B22" s="304"/>
      <c r="C22" s="305"/>
      <c r="D22" s="283"/>
      <c r="E22" s="284"/>
      <c r="F22" s="285">
        <f t="shared" si="0"/>
        <v>0</v>
      </c>
      <c r="G22" s="286">
        <f t="shared" si="1"/>
        <v>0</v>
      </c>
      <c r="H22" s="287">
        <f t="shared" si="2"/>
        <v>1000</v>
      </c>
      <c r="I22" s="288"/>
      <c r="J22" s="289"/>
      <c r="K22" s="286"/>
      <c r="L22" s="286"/>
      <c r="M22" s="286"/>
      <c r="N22" s="286"/>
      <c r="O22" s="286"/>
      <c r="P22" s="286"/>
      <c r="Q22" s="286"/>
      <c r="R22" s="286"/>
      <c r="S22" s="286"/>
      <c r="T22" s="286"/>
      <c r="U22" s="286"/>
      <c r="V22" s="286"/>
      <c r="W22" s="286"/>
      <c r="X22" s="286"/>
      <c r="Y22" s="286"/>
      <c r="Z22" s="286"/>
      <c r="AA22" s="286"/>
      <c r="AB22" s="289"/>
      <c r="AC22" s="286"/>
      <c r="AD22" s="286"/>
      <c r="AE22" s="286"/>
      <c r="AF22" s="286"/>
      <c r="AG22" s="286"/>
      <c r="AH22" s="286"/>
      <c r="AI22" s="286"/>
      <c r="AJ22" s="286"/>
      <c r="AK22" s="286"/>
      <c r="AL22" s="286"/>
      <c r="AM22" s="286"/>
      <c r="AN22" s="286"/>
      <c r="AO22" s="286"/>
      <c r="AP22" s="286"/>
      <c r="AQ22" s="290"/>
      <c r="AR22" s="291">
        <f t="shared" si="4"/>
        <v>0</v>
      </c>
    </row>
    <row r="23" spans="1:44" ht="12.75">
      <c r="A23" s="280">
        <f t="shared" si="3"/>
        <v>151</v>
      </c>
      <c r="B23" s="304"/>
      <c r="C23" s="305"/>
      <c r="D23" s="283"/>
      <c r="E23" s="284"/>
      <c r="F23" s="285">
        <f t="shared" si="0"/>
        <v>0</v>
      </c>
      <c r="G23" s="286">
        <f t="shared" si="1"/>
        <v>0</v>
      </c>
      <c r="H23" s="287">
        <f t="shared" si="2"/>
        <v>1000</v>
      </c>
      <c r="I23" s="288"/>
      <c r="J23" s="289"/>
      <c r="K23" s="286"/>
      <c r="L23" s="286"/>
      <c r="M23" s="286"/>
      <c r="N23" s="286"/>
      <c r="O23" s="286"/>
      <c r="P23" s="286"/>
      <c r="Q23" s="286"/>
      <c r="R23" s="286"/>
      <c r="S23" s="286"/>
      <c r="T23" s="286"/>
      <c r="U23" s="286"/>
      <c r="V23" s="286"/>
      <c r="W23" s="286"/>
      <c r="X23" s="286"/>
      <c r="Y23" s="286"/>
      <c r="Z23" s="286"/>
      <c r="AA23" s="286"/>
      <c r="AB23" s="289"/>
      <c r="AC23" s="286"/>
      <c r="AD23" s="286"/>
      <c r="AE23" s="286"/>
      <c r="AF23" s="286"/>
      <c r="AG23" s="286"/>
      <c r="AH23" s="286"/>
      <c r="AI23" s="286"/>
      <c r="AJ23" s="286"/>
      <c r="AK23" s="286"/>
      <c r="AL23" s="286"/>
      <c r="AM23" s="286"/>
      <c r="AN23" s="286"/>
      <c r="AO23" s="286"/>
      <c r="AP23" s="286"/>
      <c r="AQ23" s="290"/>
      <c r="AR23" s="291">
        <f t="shared" si="4"/>
        <v>0</v>
      </c>
    </row>
    <row r="24" spans="1:44" ht="12.75">
      <c r="A24" s="280">
        <f t="shared" si="3"/>
        <v>152</v>
      </c>
      <c r="B24" s="304"/>
      <c r="C24" s="305"/>
      <c r="D24" s="283"/>
      <c r="E24" s="284"/>
      <c r="F24" s="285">
        <f t="shared" si="0"/>
        <v>0</v>
      </c>
      <c r="G24" s="286">
        <f t="shared" si="1"/>
        <v>0</v>
      </c>
      <c r="H24" s="287">
        <f t="shared" si="2"/>
        <v>1000</v>
      </c>
      <c r="I24" s="288"/>
      <c r="J24" s="289"/>
      <c r="K24" s="286"/>
      <c r="L24" s="286"/>
      <c r="M24" s="286"/>
      <c r="N24" s="286"/>
      <c r="O24" s="286"/>
      <c r="P24" s="286"/>
      <c r="Q24" s="286"/>
      <c r="R24" s="286"/>
      <c r="S24" s="286"/>
      <c r="T24" s="286"/>
      <c r="U24" s="286"/>
      <c r="V24" s="286"/>
      <c r="W24" s="286"/>
      <c r="X24" s="286"/>
      <c r="Y24" s="286"/>
      <c r="Z24" s="286"/>
      <c r="AA24" s="286"/>
      <c r="AB24" s="289"/>
      <c r="AC24" s="286"/>
      <c r="AD24" s="286"/>
      <c r="AE24" s="286"/>
      <c r="AF24" s="286"/>
      <c r="AG24" s="286"/>
      <c r="AH24" s="286"/>
      <c r="AI24" s="286"/>
      <c r="AJ24" s="286"/>
      <c r="AK24" s="286"/>
      <c r="AL24" s="286"/>
      <c r="AM24" s="286"/>
      <c r="AN24" s="286"/>
      <c r="AO24" s="286"/>
      <c r="AP24" s="286"/>
      <c r="AQ24" s="290"/>
      <c r="AR24" s="291">
        <f t="shared" si="4"/>
        <v>0</v>
      </c>
    </row>
    <row r="25" spans="1:44" ht="12.75">
      <c r="A25" s="280">
        <f t="shared" si="3"/>
        <v>153</v>
      </c>
      <c r="B25" s="304"/>
      <c r="C25" s="305"/>
      <c r="D25" s="283"/>
      <c r="E25" s="284"/>
      <c r="F25" s="285">
        <f t="shared" si="0"/>
        <v>0</v>
      </c>
      <c r="G25" s="286">
        <f t="shared" si="1"/>
        <v>0</v>
      </c>
      <c r="H25" s="287">
        <f t="shared" si="2"/>
        <v>1000</v>
      </c>
      <c r="I25" s="288"/>
      <c r="J25" s="289"/>
      <c r="K25" s="286"/>
      <c r="L25" s="286"/>
      <c r="M25" s="286"/>
      <c r="N25" s="286"/>
      <c r="O25" s="286"/>
      <c r="P25" s="286"/>
      <c r="Q25" s="286"/>
      <c r="R25" s="286"/>
      <c r="S25" s="286"/>
      <c r="T25" s="286"/>
      <c r="U25" s="286"/>
      <c r="V25" s="286"/>
      <c r="W25" s="286"/>
      <c r="X25" s="286"/>
      <c r="Y25" s="286"/>
      <c r="Z25" s="286"/>
      <c r="AA25" s="286"/>
      <c r="AB25" s="289"/>
      <c r="AC25" s="286"/>
      <c r="AD25" s="286"/>
      <c r="AE25" s="286"/>
      <c r="AF25" s="286"/>
      <c r="AG25" s="286"/>
      <c r="AH25" s="286"/>
      <c r="AI25" s="286"/>
      <c r="AJ25" s="286"/>
      <c r="AK25" s="286"/>
      <c r="AL25" s="286"/>
      <c r="AM25" s="286"/>
      <c r="AN25" s="286"/>
      <c r="AO25" s="286"/>
      <c r="AP25" s="286"/>
      <c r="AQ25" s="290"/>
      <c r="AR25" s="291">
        <f t="shared" si="4"/>
        <v>0</v>
      </c>
    </row>
    <row r="26" spans="1:44" ht="12.75">
      <c r="A26" s="280">
        <f t="shared" si="3"/>
        <v>154</v>
      </c>
      <c r="B26" s="304"/>
      <c r="C26" s="305"/>
      <c r="D26" s="283"/>
      <c r="E26" s="284"/>
      <c r="F26" s="285">
        <f t="shared" si="0"/>
        <v>0</v>
      </c>
      <c r="G26" s="286">
        <f t="shared" si="1"/>
        <v>0</v>
      </c>
      <c r="H26" s="287">
        <f t="shared" si="2"/>
        <v>1000</v>
      </c>
      <c r="I26" s="288"/>
      <c r="J26" s="289"/>
      <c r="K26" s="286"/>
      <c r="L26" s="286"/>
      <c r="M26" s="286"/>
      <c r="N26" s="286"/>
      <c r="O26" s="286"/>
      <c r="P26" s="286"/>
      <c r="Q26" s="286"/>
      <c r="R26" s="286"/>
      <c r="S26" s="286"/>
      <c r="T26" s="286"/>
      <c r="U26" s="286"/>
      <c r="V26" s="286"/>
      <c r="W26" s="286"/>
      <c r="X26" s="286"/>
      <c r="Y26" s="286"/>
      <c r="Z26" s="286"/>
      <c r="AA26" s="286"/>
      <c r="AB26" s="289"/>
      <c r="AC26" s="286"/>
      <c r="AD26" s="286"/>
      <c r="AE26" s="286"/>
      <c r="AF26" s="286"/>
      <c r="AG26" s="286"/>
      <c r="AH26" s="286"/>
      <c r="AI26" s="286"/>
      <c r="AJ26" s="286"/>
      <c r="AK26" s="286"/>
      <c r="AL26" s="286"/>
      <c r="AM26" s="286"/>
      <c r="AN26" s="286"/>
      <c r="AO26" s="286"/>
      <c r="AP26" s="286"/>
      <c r="AQ26" s="290"/>
      <c r="AR26" s="291">
        <f t="shared" si="4"/>
        <v>0</v>
      </c>
    </row>
    <row r="27" spans="1:44" ht="12.75">
      <c r="A27" s="280">
        <f t="shared" si="3"/>
        <v>155</v>
      </c>
      <c r="B27" s="304"/>
      <c r="C27" s="305"/>
      <c r="D27" s="283"/>
      <c r="E27" s="284"/>
      <c r="F27" s="285">
        <f t="shared" si="0"/>
        <v>0</v>
      </c>
      <c r="G27" s="286">
        <f t="shared" si="1"/>
        <v>0</v>
      </c>
      <c r="H27" s="287">
        <f t="shared" si="2"/>
        <v>1000</v>
      </c>
      <c r="I27" s="288"/>
      <c r="J27" s="289"/>
      <c r="K27" s="286"/>
      <c r="L27" s="286"/>
      <c r="M27" s="286"/>
      <c r="N27" s="286"/>
      <c r="O27" s="286"/>
      <c r="P27" s="286"/>
      <c r="Q27" s="286"/>
      <c r="R27" s="286"/>
      <c r="S27" s="286"/>
      <c r="T27" s="286"/>
      <c r="U27" s="286"/>
      <c r="V27" s="286"/>
      <c r="W27" s="286"/>
      <c r="X27" s="286"/>
      <c r="Y27" s="286"/>
      <c r="Z27" s="286"/>
      <c r="AA27" s="286"/>
      <c r="AB27" s="289"/>
      <c r="AC27" s="286"/>
      <c r="AD27" s="286"/>
      <c r="AE27" s="286"/>
      <c r="AF27" s="286"/>
      <c r="AG27" s="286"/>
      <c r="AH27" s="286"/>
      <c r="AI27" s="286"/>
      <c r="AJ27" s="286"/>
      <c r="AK27" s="286"/>
      <c r="AL27" s="286"/>
      <c r="AM27" s="286"/>
      <c r="AN27" s="286"/>
      <c r="AO27" s="286"/>
      <c r="AP27" s="286"/>
      <c r="AQ27" s="290"/>
      <c r="AR27" s="291">
        <f t="shared" si="4"/>
        <v>0</v>
      </c>
    </row>
    <row r="28" spans="1:44" ht="12.75">
      <c r="A28" s="280">
        <f t="shared" si="3"/>
        <v>156</v>
      </c>
      <c r="B28" s="304"/>
      <c r="C28" s="305"/>
      <c r="D28" s="283"/>
      <c r="E28" s="284"/>
      <c r="F28" s="285">
        <f t="shared" si="0"/>
        <v>0</v>
      </c>
      <c r="G28" s="286">
        <f t="shared" si="1"/>
        <v>0</v>
      </c>
      <c r="H28" s="287">
        <f t="shared" si="2"/>
        <v>1000</v>
      </c>
      <c r="I28" s="288"/>
      <c r="J28" s="289"/>
      <c r="K28" s="286"/>
      <c r="L28" s="286"/>
      <c r="M28" s="286"/>
      <c r="N28" s="286"/>
      <c r="O28" s="286"/>
      <c r="P28" s="286"/>
      <c r="Q28" s="286"/>
      <c r="R28" s="286"/>
      <c r="S28" s="286"/>
      <c r="T28" s="286"/>
      <c r="U28" s="286"/>
      <c r="V28" s="286"/>
      <c r="W28" s="286"/>
      <c r="X28" s="286"/>
      <c r="Y28" s="286"/>
      <c r="Z28" s="286"/>
      <c r="AA28" s="286"/>
      <c r="AB28" s="289"/>
      <c r="AC28" s="286"/>
      <c r="AD28" s="286"/>
      <c r="AE28" s="286"/>
      <c r="AF28" s="286"/>
      <c r="AG28" s="286"/>
      <c r="AH28" s="286"/>
      <c r="AI28" s="286"/>
      <c r="AJ28" s="286"/>
      <c r="AK28" s="286"/>
      <c r="AL28" s="286"/>
      <c r="AM28" s="286"/>
      <c r="AN28" s="286"/>
      <c r="AO28" s="286"/>
      <c r="AP28" s="286"/>
      <c r="AQ28" s="290"/>
      <c r="AR28" s="291">
        <f t="shared" si="4"/>
        <v>0</v>
      </c>
    </row>
    <row r="29" spans="1:44" ht="12.75">
      <c r="A29" s="280">
        <f t="shared" si="3"/>
        <v>157</v>
      </c>
      <c r="B29" s="304"/>
      <c r="C29" s="305"/>
      <c r="D29" s="283"/>
      <c r="E29" s="284"/>
      <c r="F29" s="285">
        <f t="shared" si="0"/>
        <v>0</v>
      </c>
      <c r="G29" s="286">
        <f t="shared" si="1"/>
        <v>0</v>
      </c>
      <c r="H29" s="287">
        <f t="shared" si="2"/>
        <v>1000</v>
      </c>
      <c r="I29" s="288"/>
      <c r="J29" s="289"/>
      <c r="K29" s="286"/>
      <c r="L29" s="286"/>
      <c r="M29" s="286"/>
      <c r="N29" s="286"/>
      <c r="O29" s="286"/>
      <c r="P29" s="286"/>
      <c r="Q29" s="286"/>
      <c r="R29" s="286"/>
      <c r="S29" s="286"/>
      <c r="T29" s="286"/>
      <c r="U29" s="286"/>
      <c r="V29" s="286"/>
      <c r="W29" s="286"/>
      <c r="X29" s="286"/>
      <c r="Y29" s="286"/>
      <c r="Z29" s="286"/>
      <c r="AA29" s="286"/>
      <c r="AB29" s="289"/>
      <c r="AC29" s="286"/>
      <c r="AD29" s="286"/>
      <c r="AE29" s="286"/>
      <c r="AF29" s="286"/>
      <c r="AG29" s="286"/>
      <c r="AH29" s="286"/>
      <c r="AI29" s="286"/>
      <c r="AJ29" s="286"/>
      <c r="AK29" s="286"/>
      <c r="AL29" s="286"/>
      <c r="AM29" s="286"/>
      <c r="AN29" s="286"/>
      <c r="AO29" s="286"/>
      <c r="AP29" s="286"/>
      <c r="AQ29" s="290"/>
      <c r="AR29" s="291">
        <f t="shared" si="4"/>
        <v>0</v>
      </c>
    </row>
    <row r="30" spans="1:44" ht="12.75">
      <c r="A30" s="280">
        <f t="shared" si="3"/>
        <v>158</v>
      </c>
      <c r="B30" s="304"/>
      <c r="C30" s="305"/>
      <c r="D30" s="283"/>
      <c r="E30" s="284"/>
      <c r="F30" s="285">
        <f t="shared" si="0"/>
        <v>0</v>
      </c>
      <c r="G30" s="286">
        <f t="shared" si="1"/>
        <v>0</v>
      </c>
      <c r="H30" s="287">
        <f t="shared" si="2"/>
        <v>1000</v>
      </c>
      <c r="I30" s="288"/>
      <c r="J30" s="289"/>
      <c r="K30" s="286"/>
      <c r="L30" s="286"/>
      <c r="M30" s="286"/>
      <c r="N30" s="286"/>
      <c r="O30" s="286"/>
      <c r="P30" s="286"/>
      <c r="Q30" s="286"/>
      <c r="R30" s="286"/>
      <c r="S30" s="286"/>
      <c r="T30" s="286"/>
      <c r="U30" s="286"/>
      <c r="V30" s="286"/>
      <c r="W30" s="286"/>
      <c r="X30" s="286"/>
      <c r="Y30" s="286"/>
      <c r="Z30" s="286"/>
      <c r="AA30" s="286"/>
      <c r="AB30" s="289"/>
      <c r="AC30" s="286"/>
      <c r="AD30" s="286"/>
      <c r="AE30" s="286"/>
      <c r="AF30" s="286"/>
      <c r="AG30" s="286"/>
      <c r="AH30" s="286"/>
      <c r="AI30" s="286"/>
      <c r="AJ30" s="286"/>
      <c r="AK30" s="286"/>
      <c r="AL30" s="286"/>
      <c r="AM30" s="286"/>
      <c r="AN30" s="286"/>
      <c r="AO30" s="286"/>
      <c r="AP30" s="286"/>
      <c r="AQ30" s="290"/>
      <c r="AR30" s="291">
        <f t="shared" si="4"/>
        <v>0</v>
      </c>
    </row>
    <row r="31" spans="1:44" ht="12.75">
      <c r="A31" s="280">
        <f t="shared" si="3"/>
        <v>159</v>
      </c>
      <c r="B31" s="304"/>
      <c r="C31" s="305"/>
      <c r="D31" s="283"/>
      <c r="E31" s="284"/>
      <c r="F31" s="285">
        <f t="shared" si="0"/>
        <v>0</v>
      </c>
      <c r="G31" s="286">
        <f t="shared" si="1"/>
        <v>0</v>
      </c>
      <c r="H31" s="287">
        <f t="shared" si="2"/>
        <v>1000</v>
      </c>
      <c r="I31" s="288"/>
      <c r="J31" s="289"/>
      <c r="K31" s="286"/>
      <c r="L31" s="286"/>
      <c r="M31" s="286"/>
      <c r="N31" s="286"/>
      <c r="O31" s="286"/>
      <c r="P31" s="286"/>
      <c r="Q31" s="286"/>
      <c r="R31" s="286"/>
      <c r="S31" s="286"/>
      <c r="T31" s="286"/>
      <c r="U31" s="286"/>
      <c r="V31" s="286"/>
      <c r="W31" s="286"/>
      <c r="X31" s="286"/>
      <c r="Y31" s="286"/>
      <c r="Z31" s="286"/>
      <c r="AA31" s="286"/>
      <c r="AB31" s="289"/>
      <c r="AC31" s="286"/>
      <c r="AD31" s="286"/>
      <c r="AE31" s="286"/>
      <c r="AF31" s="286"/>
      <c r="AG31" s="286"/>
      <c r="AH31" s="286"/>
      <c r="AI31" s="286"/>
      <c r="AJ31" s="286"/>
      <c r="AK31" s="286"/>
      <c r="AL31" s="286"/>
      <c r="AM31" s="286"/>
      <c r="AN31" s="286"/>
      <c r="AO31" s="286"/>
      <c r="AP31" s="286"/>
      <c r="AQ31" s="290"/>
      <c r="AR31" s="291">
        <f t="shared" si="4"/>
        <v>0</v>
      </c>
    </row>
    <row r="32" spans="1:44" ht="12.75">
      <c r="A32" s="280">
        <f t="shared" si="3"/>
        <v>160</v>
      </c>
      <c r="B32" s="304"/>
      <c r="C32" s="305"/>
      <c r="D32" s="283"/>
      <c r="E32" s="284"/>
      <c r="F32" s="285">
        <f t="shared" si="0"/>
        <v>0</v>
      </c>
      <c r="G32" s="286">
        <f t="shared" si="1"/>
        <v>0</v>
      </c>
      <c r="H32" s="287">
        <f t="shared" si="2"/>
        <v>1000</v>
      </c>
      <c r="I32" s="288"/>
      <c r="J32" s="289"/>
      <c r="K32" s="286"/>
      <c r="L32" s="286"/>
      <c r="M32" s="286"/>
      <c r="N32" s="286"/>
      <c r="O32" s="286"/>
      <c r="P32" s="286"/>
      <c r="Q32" s="286"/>
      <c r="R32" s="286"/>
      <c r="S32" s="286"/>
      <c r="T32" s="286"/>
      <c r="U32" s="286"/>
      <c r="V32" s="286"/>
      <c r="W32" s="286"/>
      <c r="X32" s="286"/>
      <c r="Y32" s="286"/>
      <c r="Z32" s="286"/>
      <c r="AA32" s="286"/>
      <c r="AB32" s="289"/>
      <c r="AC32" s="286"/>
      <c r="AD32" s="286"/>
      <c r="AE32" s="286"/>
      <c r="AF32" s="286"/>
      <c r="AG32" s="286"/>
      <c r="AH32" s="286"/>
      <c r="AI32" s="286"/>
      <c r="AJ32" s="286"/>
      <c r="AK32" s="286"/>
      <c r="AL32" s="286"/>
      <c r="AM32" s="286"/>
      <c r="AN32" s="286"/>
      <c r="AO32" s="286"/>
      <c r="AP32" s="286"/>
      <c r="AQ32" s="290"/>
      <c r="AR32" s="291">
        <f t="shared" si="4"/>
        <v>0</v>
      </c>
    </row>
    <row r="33" spans="1:44" ht="12.75">
      <c r="A33" s="280">
        <f t="shared" si="3"/>
        <v>161</v>
      </c>
      <c r="B33" s="304"/>
      <c r="C33" s="305"/>
      <c r="D33" s="283"/>
      <c r="E33" s="284"/>
      <c r="F33" s="285">
        <f t="shared" si="0"/>
        <v>0</v>
      </c>
      <c r="G33" s="286">
        <f t="shared" si="1"/>
        <v>0</v>
      </c>
      <c r="H33" s="287">
        <f t="shared" si="2"/>
        <v>1000</v>
      </c>
      <c r="I33" s="288"/>
      <c r="J33" s="289"/>
      <c r="K33" s="286"/>
      <c r="L33" s="286"/>
      <c r="M33" s="286"/>
      <c r="N33" s="286"/>
      <c r="O33" s="286"/>
      <c r="P33" s="286"/>
      <c r="Q33" s="286"/>
      <c r="R33" s="286"/>
      <c r="S33" s="286"/>
      <c r="T33" s="286"/>
      <c r="U33" s="286"/>
      <c r="V33" s="286"/>
      <c r="W33" s="286"/>
      <c r="X33" s="286"/>
      <c r="Y33" s="286"/>
      <c r="Z33" s="286"/>
      <c r="AA33" s="286"/>
      <c r="AB33" s="289"/>
      <c r="AC33" s="286"/>
      <c r="AD33" s="286"/>
      <c r="AE33" s="286"/>
      <c r="AF33" s="286"/>
      <c r="AG33" s="286"/>
      <c r="AH33" s="286"/>
      <c r="AI33" s="286"/>
      <c r="AJ33" s="286"/>
      <c r="AK33" s="286"/>
      <c r="AL33" s="286"/>
      <c r="AM33" s="286"/>
      <c r="AN33" s="286"/>
      <c r="AO33" s="286"/>
      <c r="AP33" s="286"/>
      <c r="AQ33" s="290"/>
      <c r="AR33" s="291">
        <f t="shared" si="4"/>
        <v>0</v>
      </c>
    </row>
    <row r="34" spans="1:44" ht="12.75">
      <c r="A34" s="280">
        <f t="shared" si="3"/>
        <v>162</v>
      </c>
      <c r="B34" s="304"/>
      <c r="C34" s="305"/>
      <c r="D34" s="283"/>
      <c r="E34" s="284"/>
      <c r="F34" s="285">
        <f t="shared" si="0"/>
        <v>0</v>
      </c>
      <c r="G34" s="286">
        <f t="shared" si="1"/>
        <v>0</v>
      </c>
      <c r="H34" s="287">
        <f t="shared" si="2"/>
        <v>1000</v>
      </c>
      <c r="I34" s="288"/>
      <c r="J34" s="289"/>
      <c r="K34" s="286"/>
      <c r="L34" s="286"/>
      <c r="M34" s="286"/>
      <c r="N34" s="286"/>
      <c r="O34" s="286"/>
      <c r="P34" s="286"/>
      <c r="Q34" s="286"/>
      <c r="R34" s="286"/>
      <c r="S34" s="286"/>
      <c r="T34" s="286"/>
      <c r="U34" s="286"/>
      <c r="V34" s="286"/>
      <c r="W34" s="286"/>
      <c r="X34" s="286"/>
      <c r="Y34" s="286"/>
      <c r="Z34" s="286"/>
      <c r="AA34" s="286"/>
      <c r="AB34" s="289"/>
      <c r="AC34" s="286"/>
      <c r="AD34" s="286"/>
      <c r="AE34" s="286"/>
      <c r="AF34" s="286"/>
      <c r="AG34" s="286"/>
      <c r="AH34" s="286"/>
      <c r="AI34" s="286"/>
      <c r="AJ34" s="286"/>
      <c r="AK34" s="286"/>
      <c r="AL34" s="286"/>
      <c r="AM34" s="286"/>
      <c r="AN34" s="286"/>
      <c r="AO34" s="286"/>
      <c r="AP34" s="286"/>
      <c r="AQ34" s="290"/>
      <c r="AR34" s="291">
        <f t="shared" si="4"/>
        <v>0</v>
      </c>
    </row>
    <row r="35" spans="1:44" ht="12.75">
      <c r="A35" s="280">
        <f t="shared" si="3"/>
        <v>163</v>
      </c>
      <c r="B35" s="304"/>
      <c r="C35" s="305"/>
      <c r="D35" s="283"/>
      <c r="E35" s="284"/>
      <c r="F35" s="285">
        <f t="shared" si="0"/>
        <v>0</v>
      </c>
      <c r="G35" s="286">
        <f t="shared" si="1"/>
        <v>0</v>
      </c>
      <c r="H35" s="287">
        <f t="shared" si="2"/>
        <v>1000</v>
      </c>
      <c r="I35" s="288"/>
      <c r="J35" s="289"/>
      <c r="K35" s="286"/>
      <c r="L35" s="286"/>
      <c r="M35" s="286"/>
      <c r="N35" s="286"/>
      <c r="O35" s="286"/>
      <c r="P35" s="286"/>
      <c r="Q35" s="286"/>
      <c r="R35" s="286"/>
      <c r="S35" s="286"/>
      <c r="T35" s="286"/>
      <c r="U35" s="286"/>
      <c r="V35" s="286"/>
      <c r="W35" s="286"/>
      <c r="X35" s="286"/>
      <c r="Y35" s="286"/>
      <c r="Z35" s="286"/>
      <c r="AA35" s="286"/>
      <c r="AB35" s="289"/>
      <c r="AC35" s="286"/>
      <c r="AD35" s="286"/>
      <c r="AE35" s="286"/>
      <c r="AF35" s="286"/>
      <c r="AG35" s="286"/>
      <c r="AH35" s="286"/>
      <c r="AI35" s="286"/>
      <c r="AJ35" s="286"/>
      <c r="AK35" s="286"/>
      <c r="AL35" s="286"/>
      <c r="AM35" s="286"/>
      <c r="AN35" s="286"/>
      <c r="AO35" s="286"/>
      <c r="AP35" s="286"/>
      <c r="AQ35" s="290"/>
      <c r="AR35" s="291">
        <f t="shared" si="4"/>
        <v>0</v>
      </c>
    </row>
    <row r="36" spans="1:44" ht="12.75">
      <c r="A36" s="280">
        <f t="shared" si="3"/>
        <v>164</v>
      </c>
      <c r="B36" s="304"/>
      <c r="C36" s="305"/>
      <c r="D36" s="283"/>
      <c r="E36" s="284"/>
      <c r="F36" s="285">
        <f t="shared" si="0"/>
        <v>0</v>
      </c>
      <c r="G36" s="286">
        <f t="shared" si="1"/>
        <v>0</v>
      </c>
      <c r="H36" s="287">
        <f t="shared" si="2"/>
        <v>1000</v>
      </c>
      <c r="I36" s="288"/>
      <c r="J36" s="289"/>
      <c r="K36" s="286"/>
      <c r="L36" s="286"/>
      <c r="M36" s="286"/>
      <c r="N36" s="286"/>
      <c r="O36" s="286"/>
      <c r="P36" s="286"/>
      <c r="Q36" s="286"/>
      <c r="R36" s="286"/>
      <c r="S36" s="286"/>
      <c r="T36" s="286"/>
      <c r="U36" s="286"/>
      <c r="V36" s="286"/>
      <c r="W36" s="286"/>
      <c r="X36" s="286"/>
      <c r="Y36" s="286"/>
      <c r="Z36" s="286"/>
      <c r="AA36" s="286"/>
      <c r="AB36" s="289"/>
      <c r="AC36" s="286"/>
      <c r="AD36" s="286"/>
      <c r="AE36" s="286"/>
      <c r="AF36" s="286"/>
      <c r="AG36" s="286"/>
      <c r="AH36" s="286"/>
      <c r="AI36" s="286"/>
      <c r="AJ36" s="286"/>
      <c r="AK36" s="286"/>
      <c r="AL36" s="286"/>
      <c r="AM36" s="286"/>
      <c r="AN36" s="286"/>
      <c r="AO36" s="286"/>
      <c r="AP36" s="286"/>
      <c r="AQ36" s="290"/>
      <c r="AR36" s="291">
        <f t="shared" si="4"/>
        <v>0</v>
      </c>
    </row>
    <row r="37" spans="1:44" ht="12.75">
      <c r="A37" s="280">
        <f t="shared" si="3"/>
        <v>165</v>
      </c>
      <c r="B37" s="304"/>
      <c r="C37" s="305"/>
      <c r="D37" s="283"/>
      <c r="E37" s="284"/>
      <c r="F37" s="285">
        <f t="shared" si="0"/>
        <v>0</v>
      </c>
      <c r="G37" s="286">
        <f t="shared" si="1"/>
        <v>0</v>
      </c>
      <c r="H37" s="287">
        <f t="shared" si="2"/>
        <v>1000</v>
      </c>
      <c r="I37" s="288"/>
      <c r="J37" s="289"/>
      <c r="K37" s="286"/>
      <c r="L37" s="286"/>
      <c r="M37" s="286"/>
      <c r="N37" s="286"/>
      <c r="O37" s="286"/>
      <c r="P37" s="286"/>
      <c r="Q37" s="286"/>
      <c r="R37" s="286"/>
      <c r="S37" s="286"/>
      <c r="T37" s="286"/>
      <c r="U37" s="286"/>
      <c r="V37" s="286"/>
      <c r="W37" s="286"/>
      <c r="X37" s="286"/>
      <c r="Y37" s="286"/>
      <c r="Z37" s="286"/>
      <c r="AA37" s="286"/>
      <c r="AB37" s="289"/>
      <c r="AC37" s="286"/>
      <c r="AD37" s="286"/>
      <c r="AE37" s="286"/>
      <c r="AF37" s="286"/>
      <c r="AG37" s="286"/>
      <c r="AH37" s="286"/>
      <c r="AI37" s="286"/>
      <c r="AJ37" s="286"/>
      <c r="AK37" s="286"/>
      <c r="AL37" s="286"/>
      <c r="AM37" s="286"/>
      <c r="AN37" s="286"/>
      <c r="AO37" s="286"/>
      <c r="AP37" s="286"/>
      <c r="AQ37" s="290"/>
      <c r="AR37" s="291">
        <f t="shared" si="4"/>
        <v>0</v>
      </c>
    </row>
    <row r="38" spans="1:44" ht="12.75">
      <c r="A38" s="280">
        <f t="shared" si="3"/>
        <v>166</v>
      </c>
      <c r="B38" s="304"/>
      <c r="C38" s="305"/>
      <c r="D38" s="283"/>
      <c r="E38" s="284"/>
      <c r="F38" s="285">
        <f t="shared" si="0"/>
        <v>0</v>
      </c>
      <c r="G38" s="286">
        <f t="shared" si="1"/>
        <v>0</v>
      </c>
      <c r="H38" s="287">
        <f t="shared" si="2"/>
        <v>1000</v>
      </c>
      <c r="I38" s="288"/>
      <c r="J38" s="289"/>
      <c r="K38" s="286"/>
      <c r="L38" s="286"/>
      <c r="M38" s="286"/>
      <c r="N38" s="286"/>
      <c r="O38" s="286"/>
      <c r="P38" s="286"/>
      <c r="Q38" s="286"/>
      <c r="R38" s="286"/>
      <c r="S38" s="286"/>
      <c r="T38" s="286"/>
      <c r="U38" s="286"/>
      <c r="V38" s="286"/>
      <c r="W38" s="286"/>
      <c r="X38" s="286"/>
      <c r="Y38" s="286"/>
      <c r="Z38" s="286"/>
      <c r="AA38" s="286"/>
      <c r="AB38" s="289"/>
      <c r="AC38" s="286"/>
      <c r="AD38" s="286"/>
      <c r="AE38" s="286"/>
      <c r="AF38" s="286"/>
      <c r="AG38" s="286"/>
      <c r="AH38" s="286"/>
      <c r="AI38" s="286"/>
      <c r="AJ38" s="286"/>
      <c r="AK38" s="286"/>
      <c r="AL38" s="286"/>
      <c r="AM38" s="286"/>
      <c r="AN38" s="286"/>
      <c r="AO38" s="286"/>
      <c r="AP38" s="286"/>
      <c r="AQ38" s="290"/>
      <c r="AR38" s="291">
        <f t="shared" si="4"/>
        <v>0</v>
      </c>
    </row>
    <row r="39" spans="1:44" ht="12.75">
      <c r="A39" s="280">
        <f t="shared" si="3"/>
        <v>167</v>
      </c>
      <c r="B39" s="304"/>
      <c r="C39" s="305"/>
      <c r="D39" s="283"/>
      <c r="E39" s="284"/>
      <c r="F39" s="285">
        <f t="shared" si="0"/>
        <v>0</v>
      </c>
      <c r="G39" s="286">
        <f t="shared" si="1"/>
        <v>0</v>
      </c>
      <c r="H39" s="287">
        <f t="shared" si="2"/>
        <v>1000</v>
      </c>
      <c r="I39" s="288"/>
      <c r="J39" s="289"/>
      <c r="K39" s="286"/>
      <c r="L39" s="286"/>
      <c r="M39" s="286"/>
      <c r="N39" s="286"/>
      <c r="O39" s="286"/>
      <c r="P39" s="286"/>
      <c r="Q39" s="286"/>
      <c r="R39" s="286"/>
      <c r="S39" s="286"/>
      <c r="T39" s="286"/>
      <c r="U39" s="286"/>
      <c r="V39" s="286"/>
      <c r="W39" s="286"/>
      <c r="X39" s="286"/>
      <c r="Y39" s="286"/>
      <c r="Z39" s="286"/>
      <c r="AA39" s="286"/>
      <c r="AB39" s="289"/>
      <c r="AC39" s="286"/>
      <c r="AD39" s="286"/>
      <c r="AE39" s="286"/>
      <c r="AF39" s="286"/>
      <c r="AG39" s="286"/>
      <c r="AH39" s="286"/>
      <c r="AI39" s="286"/>
      <c r="AJ39" s="286"/>
      <c r="AK39" s="286"/>
      <c r="AL39" s="286"/>
      <c r="AM39" s="286"/>
      <c r="AN39" s="286"/>
      <c r="AO39" s="286"/>
      <c r="AP39" s="286"/>
      <c r="AQ39" s="290"/>
      <c r="AR39" s="291">
        <f t="shared" si="4"/>
        <v>0</v>
      </c>
    </row>
    <row r="40" spans="1:44" ht="12.75">
      <c r="A40" s="280">
        <f t="shared" si="3"/>
        <v>168</v>
      </c>
      <c r="B40" s="304"/>
      <c r="C40" s="305"/>
      <c r="D40" s="283"/>
      <c r="E40" s="284"/>
      <c r="F40" s="285">
        <f t="shared" si="0"/>
        <v>0</v>
      </c>
      <c r="G40" s="286">
        <f t="shared" si="1"/>
        <v>0</v>
      </c>
      <c r="H40" s="287">
        <f t="shared" si="2"/>
        <v>1000</v>
      </c>
      <c r="I40" s="288"/>
      <c r="J40" s="289"/>
      <c r="K40" s="286"/>
      <c r="L40" s="286"/>
      <c r="M40" s="286"/>
      <c r="N40" s="286"/>
      <c r="O40" s="286"/>
      <c r="P40" s="286"/>
      <c r="Q40" s="286"/>
      <c r="R40" s="286"/>
      <c r="S40" s="286"/>
      <c r="T40" s="286"/>
      <c r="U40" s="286"/>
      <c r="V40" s="286"/>
      <c r="W40" s="286"/>
      <c r="X40" s="286"/>
      <c r="Y40" s="286"/>
      <c r="Z40" s="286"/>
      <c r="AA40" s="286"/>
      <c r="AB40" s="289"/>
      <c r="AC40" s="286"/>
      <c r="AD40" s="286"/>
      <c r="AE40" s="286"/>
      <c r="AF40" s="286"/>
      <c r="AG40" s="286"/>
      <c r="AH40" s="286"/>
      <c r="AI40" s="286"/>
      <c r="AJ40" s="286"/>
      <c r="AK40" s="286"/>
      <c r="AL40" s="286"/>
      <c r="AM40" s="286"/>
      <c r="AN40" s="286"/>
      <c r="AO40" s="286"/>
      <c r="AP40" s="286"/>
      <c r="AQ40" s="290"/>
      <c r="AR40" s="291">
        <f t="shared" si="4"/>
        <v>0</v>
      </c>
    </row>
    <row r="41" spans="1:44" ht="12.75">
      <c r="A41" s="280">
        <f t="shared" si="3"/>
        <v>169</v>
      </c>
      <c r="B41" s="304"/>
      <c r="C41" s="305"/>
      <c r="D41" s="283"/>
      <c r="E41" s="284"/>
      <c r="F41" s="285">
        <f t="shared" si="0"/>
        <v>0</v>
      </c>
      <c r="G41" s="286">
        <f t="shared" si="1"/>
        <v>0</v>
      </c>
      <c r="H41" s="287">
        <f t="shared" si="2"/>
        <v>1000</v>
      </c>
      <c r="I41" s="288"/>
      <c r="J41" s="289"/>
      <c r="K41" s="286"/>
      <c r="L41" s="286"/>
      <c r="M41" s="286"/>
      <c r="N41" s="286"/>
      <c r="O41" s="286"/>
      <c r="P41" s="286"/>
      <c r="Q41" s="286"/>
      <c r="R41" s="286"/>
      <c r="S41" s="286"/>
      <c r="T41" s="286"/>
      <c r="U41" s="286"/>
      <c r="V41" s="286"/>
      <c r="W41" s="286"/>
      <c r="X41" s="286"/>
      <c r="Y41" s="286"/>
      <c r="Z41" s="286"/>
      <c r="AA41" s="286"/>
      <c r="AB41" s="289"/>
      <c r="AC41" s="286"/>
      <c r="AD41" s="286"/>
      <c r="AE41" s="286"/>
      <c r="AF41" s="286"/>
      <c r="AG41" s="286"/>
      <c r="AH41" s="286"/>
      <c r="AI41" s="286"/>
      <c r="AJ41" s="286"/>
      <c r="AK41" s="286"/>
      <c r="AL41" s="286"/>
      <c r="AM41" s="286"/>
      <c r="AN41" s="286"/>
      <c r="AO41" s="286"/>
      <c r="AP41" s="286"/>
      <c r="AQ41" s="290"/>
      <c r="AR41" s="291">
        <f t="shared" si="4"/>
        <v>0</v>
      </c>
    </row>
    <row r="42" spans="1:44" ht="12.75">
      <c r="A42" s="280">
        <f t="shared" si="3"/>
        <v>170</v>
      </c>
      <c r="B42" s="304"/>
      <c r="C42" s="305"/>
      <c r="D42" s="283"/>
      <c r="E42" s="284"/>
      <c r="F42" s="285">
        <f t="shared" si="0"/>
        <v>0</v>
      </c>
      <c r="G42" s="286">
        <f t="shared" si="1"/>
        <v>0</v>
      </c>
      <c r="H42" s="287">
        <f t="shared" si="2"/>
        <v>1000</v>
      </c>
      <c r="I42" s="288"/>
      <c r="J42" s="289"/>
      <c r="K42" s="286"/>
      <c r="L42" s="286"/>
      <c r="M42" s="286"/>
      <c r="N42" s="286"/>
      <c r="O42" s="286"/>
      <c r="P42" s="286"/>
      <c r="Q42" s="286"/>
      <c r="R42" s="286"/>
      <c r="S42" s="286"/>
      <c r="T42" s="286"/>
      <c r="U42" s="286"/>
      <c r="V42" s="286"/>
      <c r="W42" s="286"/>
      <c r="X42" s="286"/>
      <c r="Y42" s="286"/>
      <c r="Z42" s="286"/>
      <c r="AA42" s="286"/>
      <c r="AB42" s="289"/>
      <c r="AC42" s="286"/>
      <c r="AD42" s="286"/>
      <c r="AE42" s="286"/>
      <c r="AF42" s="286"/>
      <c r="AG42" s="286"/>
      <c r="AH42" s="286"/>
      <c r="AI42" s="286"/>
      <c r="AJ42" s="286"/>
      <c r="AK42" s="286"/>
      <c r="AL42" s="286"/>
      <c r="AM42" s="286"/>
      <c r="AN42" s="286"/>
      <c r="AO42" s="286"/>
      <c r="AP42" s="286"/>
      <c r="AQ42" s="290"/>
      <c r="AR42" s="291">
        <f t="shared" si="4"/>
        <v>0</v>
      </c>
    </row>
    <row r="43" spans="1:44" ht="12.75">
      <c r="A43" s="280">
        <f t="shared" si="3"/>
        <v>171</v>
      </c>
      <c r="B43" s="304"/>
      <c r="C43" s="305"/>
      <c r="D43" s="283"/>
      <c r="E43" s="284"/>
      <c r="F43" s="285">
        <f t="shared" si="0"/>
        <v>0</v>
      </c>
      <c r="G43" s="286">
        <f t="shared" si="1"/>
        <v>0</v>
      </c>
      <c r="H43" s="287">
        <f t="shared" si="2"/>
        <v>1000</v>
      </c>
      <c r="I43" s="288"/>
      <c r="J43" s="289"/>
      <c r="K43" s="286"/>
      <c r="L43" s="286"/>
      <c r="M43" s="286"/>
      <c r="N43" s="286"/>
      <c r="O43" s="286"/>
      <c r="P43" s="286"/>
      <c r="Q43" s="286"/>
      <c r="R43" s="286"/>
      <c r="S43" s="286"/>
      <c r="T43" s="286"/>
      <c r="U43" s="286"/>
      <c r="V43" s="286"/>
      <c r="W43" s="286"/>
      <c r="X43" s="286"/>
      <c r="Y43" s="286"/>
      <c r="Z43" s="286"/>
      <c r="AA43" s="286"/>
      <c r="AB43" s="289"/>
      <c r="AC43" s="286"/>
      <c r="AD43" s="286"/>
      <c r="AE43" s="286"/>
      <c r="AF43" s="286"/>
      <c r="AG43" s="286"/>
      <c r="AH43" s="286"/>
      <c r="AI43" s="286"/>
      <c r="AJ43" s="286"/>
      <c r="AK43" s="286"/>
      <c r="AL43" s="286"/>
      <c r="AM43" s="286"/>
      <c r="AN43" s="286"/>
      <c r="AO43" s="286"/>
      <c r="AP43" s="286"/>
      <c r="AQ43" s="290"/>
      <c r="AR43" s="291">
        <f t="shared" si="4"/>
        <v>0</v>
      </c>
    </row>
    <row r="44" spans="1:44" ht="12.75">
      <c r="A44" s="280">
        <f t="shared" si="3"/>
        <v>172</v>
      </c>
      <c r="B44" s="304"/>
      <c r="C44" s="305"/>
      <c r="D44" s="283"/>
      <c r="E44" s="284"/>
      <c r="F44" s="285">
        <f t="shared" si="0"/>
        <v>0</v>
      </c>
      <c r="G44" s="286">
        <f t="shared" si="1"/>
        <v>0</v>
      </c>
      <c r="H44" s="287">
        <f t="shared" si="2"/>
        <v>1000</v>
      </c>
      <c r="I44" s="288"/>
      <c r="J44" s="289"/>
      <c r="K44" s="286"/>
      <c r="L44" s="286"/>
      <c r="M44" s="286"/>
      <c r="N44" s="286"/>
      <c r="O44" s="286"/>
      <c r="P44" s="286"/>
      <c r="Q44" s="286"/>
      <c r="R44" s="286"/>
      <c r="S44" s="286"/>
      <c r="T44" s="286"/>
      <c r="U44" s="286"/>
      <c r="V44" s="286"/>
      <c r="W44" s="286"/>
      <c r="X44" s="286"/>
      <c r="Y44" s="286"/>
      <c r="Z44" s="286"/>
      <c r="AA44" s="286"/>
      <c r="AB44" s="289"/>
      <c r="AC44" s="286"/>
      <c r="AD44" s="286"/>
      <c r="AE44" s="286"/>
      <c r="AF44" s="286"/>
      <c r="AG44" s="286"/>
      <c r="AH44" s="286"/>
      <c r="AI44" s="286"/>
      <c r="AJ44" s="286"/>
      <c r="AK44" s="286"/>
      <c r="AL44" s="286"/>
      <c r="AM44" s="286"/>
      <c r="AN44" s="286"/>
      <c r="AO44" s="286"/>
      <c r="AP44" s="286"/>
      <c r="AQ44" s="290"/>
      <c r="AR44" s="291">
        <f t="shared" si="4"/>
        <v>0</v>
      </c>
    </row>
    <row r="45" spans="1:44" ht="12.75">
      <c r="A45" s="280">
        <f t="shared" si="3"/>
        <v>173</v>
      </c>
      <c r="B45" s="304"/>
      <c r="C45" s="305"/>
      <c r="D45" s="283"/>
      <c r="E45" s="284"/>
      <c r="F45" s="285">
        <f t="shared" si="0"/>
        <v>0</v>
      </c>
      <c r="G45" s="286">
        <f t="shared" si="1"/>
        <v>0</v>
      </c>
      <c r="H45" s="287">
        <f t="shared" si="2"/>
        <v>1000</v>
      </c>
      <c r="I45" s="288"/>
      <c r="J45" s="289"/>
      <c r="K45" s="286"/>
      <c r="L45" s="286"/>
      <c r="M45" s="286"/>
      <c r="N45" s="286"/>
      <c r="O45" s="286"/>
      <c r="P45" s="286"/>
      <c r="Q45" s="286"/>
      <c r="R45" s="286"/>
      <c r="S45" s="286"/>
      <c r="T45" s="286"/>
      <c r="U45" s="286"/>
      <c r="V45" s="286"/>
      <c r="W45" s="286"/>
      <c r="X45" s="286"/>
      <c r="Y45" s="286"/>
      <c r="Z45" s="286"/>
      <c r="AA45" s="286"/>
      <c r="AB45" s="289"/>
      <c r="AC45" s="286"/>
      <c r="AD45" s="286"/>
      <c r="AE45" s="286"/>
      <c r="AF45" s="286"/>
      <c r="AG45" s="286"/>
      <c r="AH45" s="286"/>
      <c r="AI45" s="286"/>
      <c r="AJ45" s="286"/>
      <c r="AK45" s="286"/>
      <c r="AL45" s="286"/>
      <c r="AM45" s="286"/>
      <c r="AN45" s="286"/>
      <c r="AO45" s="286"/>
      <c r="AP45" s="286"/>
      <c r="AQ45" s="290"/>
      <c r="AR45" s="291">
        <f t="shared" si="4"/>
        <v>0</v>
      </c>
    </row>
    <row r="46" spans="1:44" ht="12.75">
      <c r="A46" s="280">
        <f t="shared" si="3"/>
        <v>174</v>
      </c>
      <c r="B46" s="304"/>
      <c r="C46" s="305"/>
      <c r="D46" s="283"/>
      <c r="E46" s="284"/>
      <c r="F46" s="285">
        <f t="shared" si="0"/>
        <v>0</v>
      </c>
      <c r="G46" s="286">
        <f t="shared" si="1"/>
        <v>0</v>
      </c>
      <c r="H46" s="287">
        <f t="shared" si="2"/>
        <v>1000</v>
      </c>
      <c r="I46" s="288"/>
      <c r="J46" s="289"/>
      <c r="K46" s="286"/>
      <c r="L46" s="286"/>
      <c r="M46" s="286"/>
      <c r="N46" s="286"/>
      <c r="O46" s="286"/>
      <c r="P46" s="286"/>
      <c r="Q46" s="286"/>
      <c r="R46" s="286"/>
      <c r="S46" s="286"/>
      <c r="T46" s="286"/>
      <c r="U46" s="286"/>
      <c r="V46" s="286"/>
      <c r="W46" s="286"/>
      <c r="X46" s="286"/>
      <c r="Y46" s="286"/>
      <c r="Z46" s="286"/>
      <c r="AA46" s="286"/>
      <c r="AB46" s="289"/>
      <c r="AC46" s="286"/>
      <c r="AD46" s="286"/>
      <c r="AE46" s="286"/>
      <c r="AF46" s="286"/>
      <c r="AG46" s="286"/>
      <c r="AH46" s="286"/>
      <c r="AI46" s="286"/>
      <c r="AJ46" s="286"/>
      <c r="AK46" s="286"/>
      <c r="AL46" s="286"/>
      <c r="AM46" s="286"/>
      <c r="AN46" s="286"/>
      <c r="AO46" s="286"/>
      <c r="AP46" s="286"/>
      <c r="AQ46" s="290"/>
      <c r="AR46" s="291">
        <f t="shared" si="4"/>
        <v>0</v>
      </c>
    </row>
    <row r="47" spans="1:44" ht="12.75">
      <c r="A47" s="280">
        <f t="shared" si="3"/>
        <v>175</v>
      </c>
      <c r="B47" s="304"/>
      <c r="C47" s="305"/>
      <c r="D47" s="283"/>
      <c r="E47" s="284"/>
      <c r="F47" s="285">
        <f t="shared" si="0"/>
        <v>0</v>
      </c>
      <c r="G47" s="286">
        <f t="shared" si="1"/>
        <v>0</v>
      </c>
      <c r="H47" s="287">
        <f t="shared" si="2"/>
        <v>1000</v>
      </c>
      <c r="I47" s="288"/>
      <c r="J47" s="289"/>
      <c r="K47" s="286"/>
      <c r="L47" s="286"/>
      <c r="M47" s="286"/>
      <c r="N47" s="286"/>
      <c r="O47" s="286"/>
      <c r="P47" s="286"/>
      <c r="Q47" s="286"/>
      <c r="R47" s="286"/>
      <c r="S47" s="286"/>
      <c r="T47" s="286"/>
      <c r="U47" s="286"/>
      <c r="V47" s="286"/>
      <c r="W47" s="286"/>
      <c r="X47" s="286"/>
      <c r="Y47" s="286"/>
      <c r="Z47" s="286"/>
      <c r="AA47" s="286"/>
      <c r="AB47" s="289"/>
      <c r="AC47" s="286"/>
      <c r="AD47" s="286"/>
      <c r="AE47" s="286"/>
      <c r="AF47" s="286"/>
      <c r="AG47" s="286"/>
      <c r="AH47" s="286"/>
      <c r="AI47" s="286"/>
      <c r="AJ47" s="286"/>
      <c r="AK47" s="286"/>
      <c r="AL47" s="286"/>
      <c r="AM47" s="286"/>
      <c r="AN47" s="286"/>
      <c r="AO47" s="286"/>
      <c r="AP47" s="286"/>
      <c r="AQ47" s="290"/>
      <c r="AR47" s="291">
        <f t="shared" si="4"/>
        <v>0</v>
      </c>
    </row>
    <row r="48" spans="1:44" ht="12.75">
      <c r="A48" s="280">
        <f>+A47+1</f>
        <v>176</v>
      </c>
      <c r="B48" s="304"/>
      <c r="C48" s="305"/>
      <c r="D48" s="283"/>
      <c r="E48" s="284"/>
      <c r="F48" s="285">
        <f t="shared" si="0"/>
        <v>0</v>
      </c>
      <c r="G48" s="286">
        <f t="shared" si="1"/>
        <v>0</v>
      </c>
      <c r="H48" s="287">
        <f t="shared" si="2"/>
        <v>1000</v>
      </c>
      <c r="I48" s="288"/>
      <c r="J48" s="289"/>
      <c r="K48" s="286"/>
      <c r="L48" s="286"/>
      <c r="M48" s="286"/>
      <c r="N48" s="286"/>
      <c r="O48" s="286"/>
      <c r="P48" s="286"/>
      <c r="Q48" s="286"/>
      <c r="R48" s="286"/>
      <c r="S48" s="286"/>
      <c r="T48" s="286"/>
      <c r="U48" s="286"/>
      <c r="V48" s="286"/>
      <c r="W48" s="286"/>
      <c r="X48" s="286"/>
      <c r="Y48" s="286"/>
      <c r="Z48" s="286"/>
      <c r="AA48" s="286"/>
      <c r="AB48" s="289"/>
      <c r="AC48" s="286"/>
      <c r="AD48" s="286"/>
      <c r="AE48" s="286"/>
      <c r="AF48" s="286"/>
      <c r="AG48" s="286"/>
      <c r="AH48" s="286"/>
      <c r="AI48" s="286"/>
      <c r="AJ48" s="286"/>
      <c r="AK48" s="286"/>
      <c r="AL48" s="286"/>
      <c r="AM48" s="286"/>
      <c r="AN48" s="286"/>
      <c r="AO48" s="286"/>
      <c r="AP48" s="286"/>
      <c r="AQ48" s="290"/>
      <c r="AR48" s="291">
        <f t="shared" si="4"/>
        <v>0</v>
      </c>
    </row>
    <row r="49" spans="1:44" ht="12.75">
      <c r="A49" s="280">
        <f>+A48+1</f>
        <v>177</v>
      </c>
      <c r="B49" s="304"/>
      <c r="C49" s="305"/>
      <c r="D49" s="283"/>
      <c r="E49" s="284"/>
      <c r="F49" s="285">
        <f t="shared" si="0"/>
        <v>0</v>
      </c>
      <c r="G49" s="286">
        <f t="shared" si="1"/>
        <v>0</v>
      </c>
      <c r="H49" s="287">
        <f t="shared" si="2"/>
        <v>1000</v>
      </c>
      <c r="I49" s="288"/>
      <c r="J49" s="289"/>
      <c r="K49" s="286"/>
      <c r="L49" s="286"/>
      <c r="M49" s="286"/>
      <c r="N49" s="286"/>
      <c r="O49" s="286"/>
      <c r="P49" s="286"/>
      <c r="Q49" s="286"/>
      <c r="R49" s="286"/>
      <c r="S49" s="286"/>
      <c r="T49" s="286"/>
      <c r="U49" s="286"/>
      <c r="V49" s="286"/>
      <c r="W49" s="286"/>
      <c r="X49" s="286"/>
      <c r="Y49" s="286"/>
      <c r="Z49" s="286"/>
      <c r="AA49" s="286"/>
      <c r="AB49" s="289"/>
      <c r="AC49" s="286"/>
      <c r="AD49" s="286"/>
      <c r="AE49" s="286"/>
      <c r="AF49" s="286"/>
      <c r="AG49" s="286"/>
      <c r="AH49" s="286"/>
      <c r="AI49" s="286"/>
      <c r="AJ49" s="286"/>
      <c r="AK49" s="286"/>
      <c r="AL49" s="286"/>
      <c r="AM49" s="286"/>
      <c r="AN49" s="286"/>
      <c r="AO49" s="286"/>
      <c r="AP49" s="286"/>
      <c r="AQ49" s="290"/>
      <c r="AR49" s="291">
        <f t="shared" si="4"/>
        <v>0</v>
      </c>
    </row>
    <row r="50" spans="1:44" ht="12.75">
      <c r="A50" s="280">
        <f>+A49+1</f>
        <v>178</v>
      </c>
      <c r="B50" s="304"/>
      <c r="C50" s="305"/>
      <c r="D50" s="283"/>
      <c r="E50" s="284"/>
      <c r="F50" s="285">
        <f t="shared" si="0"/>
        <v>0</v>
      </c>
      <c r="G50" s="286">
        <f t="shared" si="1"/>
        <v>0</v>
      </c>
      <c r="H50" s="287">
        <f t="shared" si="2"/>
        <v>1000</v>
      </c>
      <c r="I50" s="288"/>
      <c r="J50" s="289"/>
      <c r="K50" s="286"/>
      <c r="L50" s="286"/>
      <c r="M50" s="286"/>
      <c r="N50" s="286"/>
      <c r="O50" s="286"/>
      <c r="P50" s="286"/>
      <c r="Q50" s="286"/>
      <c r="R50" s="286"/>
      <c r="S50" s="286"/>
      <c r="T50" s="286"/>
      <c r="U50" s="286"/>
      <c r="V50" s="286"/>
      <c r="W50" s="286"/>
      <c r="X50" s="286"/>
      <c r="Y50" s="286"/>
      <c r="Z50" s="286"/>
      <c r="AA50" s="286"/>
      <c r="AB50" s="289"/>
      <c r="AC50" s="286"/>
      <c r="AD50" s="286"/>
      <c r="AE50" s="286"/>
      <c r="AF50" s="286"/>
      <c r="AG50" s="286"/>
      <c r="AH50" s="286"/>
      <c r="AI50" s="286"/>
      <c r="AJ50" s="286"/>
      <c r="AK50" s="286"/>
      <c r="AL50" s="286"/>
      <c r="AM50" s="286"/>
      <c r="AN50" s="286"/>
      <c r="AO50" s="286"/>
      <c r="AP50" s="286"/>
      <c r="AQ50" s="290"/>
      <c r="AR50" s="291">
        <f t="shared" si="4"/>
        <v>0</v>
      </c>
    </row>
    <row r="51" spans="1:44" ht="12.75">
      <c r="A51" s="280">
        <f>+A50+1</f>
        <v>179</v>
      </c>
      <c r="B51" s="304"/>
      <c r="C51" s="305"/>
      <c r="D51" s="283"/>
      <c r="E51" s="284"/>
      <c r="F51" s="285">
        <f t="shared" si="0"/>
        <v>0</v>
      </c>
      <c r="G51" s="286">
        <f t="shared" si="1"/>
        <v>0</v>
      </c>
      <c r="H51" s="287">
        <f t="shared" si="2"/>
        <v>1000</v>
      </c>
      <c r="I51" s="288"/>
      <c r="J51" s="289"/>
      <c r="K51" s="286"/>
      <c r="L51" s="286"/>
      <c r="M51" s="286"/>
      <c r="N51" s="286"/>
      <c r="O51" s="286"/>
      <c r="P51" s="286"/>
      <c r="Q51" s="286"/>
      <c r="R51" s="286"/>
      <c r="S51" s="286"/>
      <c r="T51" s="286"/>
      <c r="U51" s="286"/>
      <c r="V51" s="286"/>
      <c r="W51" s="286"/>
      <c r="X51" s="286"/>
      <c r="Y51" s="286"/>
      <c r="Z51" s="286"/>
      <c r="AA51" s="286"/>
      <c r="AB51" s="289"/>
      <c r="AC51" s="286"/>
      <c r="AD51" s="286"/>
      <c r="AE51" s="286"/>
      <c r="AF51" s="286"/>
      <c r="AG51" s="286"/>
      <c r="AH51" s="286"/>
      <c r="AI51" s="286"/>
      <c r="AJ51" s="286"/>
      <c r="AK51" s="286"/>
      <c r="AL51" s="286"/>
      <c r="AM51" s="286"/>
      <c r="AN51" s="286"/>
      <c r="AO51" s="286"/>
      <c r="AP51" s="286"/>
      <c r="AQ51" s="290"/>
      <c r="AR51" s="291">
        <f t="shared" si="4"/>
        <v>0</v>
      </c>
    </row>
    <row r="52" spans="1:44" ht="12.75">
      <c r="A52" s="306">
        <f>+A51+1</f>
        <v>180</v>
      </c>
      <c r="B52" s="307"/>
      <c r="C52" s="308"/>
      <c r="D52" s="309"/>
      <c r="E52" s="310"/>
      <c r="F52" s="285">
        <f t="shared" si="0"/>
        <v>0</v>
      </c>
      <c r="G52" s="286">
        <f t="shared" si="1"/>
        <v>0</v>
      </c>
      <c r="H52" s="287">
        <f t="shared" si="2"/>
        <v>1000</v>
      </c>
      <c r="I52" s="312"/>
      <c r="J52" s="313"/>
      <c r="K52" s="314"/>
      <c r="L52" s="314"/>
      <c r="M52" s="314"/>
      <c r="N52" s="314"/>
      <c r="O52" s="314"/>
      <c r="P52" s="314"/>
      <c r="Q52" s="314"/>
      <c r="R52" s="314"/>
      <c r="S52" s="314"/>
      <c r="T52" s="314"/>
      <c r="U52" s="314"/>
      <c r="V52" s="314"/>
      <c r="W52" s="314"/>
      <c r="X52" s="314"/>
      <c r="Y52" s="314"/>
      <c r="Z52" s="314"/>
      <c r="AA52" s="314"/>
      <c r="AB52" s="313"/>
      <c r="AC52" s="314"/>
      <c r="AD52" s="314"/>
      <c r="AE52" s="314"/>
      <c r="AF52" s="314"/>
      <c r="AG52" s="314"/>
      <c r="AH52" s="314"/>
      <c r="AI52" s="314"/>
      <c r="AJ52" s="314"/>
      <c r="AK52" s="314"/>
      <c r="AL52" s="314"/>
      <c r="AM52" s="314"/>
      <c r="AN52" s="314"/>
      <c r="AO52" s="314"/>
      <c r="AP52" s="314"/>
      <c r="AQ52" s="315"/>
      <c r="AR52" s="291">
        <f t="shared" si="4"/>
        <v>0</v>
      </c>
    </row>
    <row r="53" spans="1:43" ht="12.75">
      <c r="A53" s="502" t="s">
        <v>316</v>
      </c>
      <c r="B53" s="502"/>
      <c r="C53" s="502"/>
      <c r="D53" s="502"/>
      <c r="E53" s="329">
        <f>SUM(E7:E52)</f>
        <v>0</v>
      </c>
      <c r="F53" s="321">
        <f>SUM(F7:F52)</f>
        <v>0</v>
      </c>
      <c r="G53" s="321">
        <f>SUM(G7:G52)</f>
        <v>0</v>
      </c>
      <c r="H53" s="311">
        <f>+H7+F53-G53</f>
        <v>1000</v>
      </c>
      <c r="I53" s="330">
        <f>SUM(I8:I52)</f>
        <v>0</v>
      </c>
      <c r="J53" s="331">
        <f aca="true" t="shared" si="5" ref="J53:AQ53">SUM(J8:J52)</f>
        <v>0</v>
      </c>
      <c r="K53" s="332">
        <f t="shared" si="5"/>
        <v>0</v>
      </c>
      <c r="L53" s="332">
        <f t="shared" si="5"/>
        <v>0</v>
      </c>
      <c r="M53" s="332">
        <f t="shared" si="5"/>
        <v>0</v>
      </c>
      <c r="N53" s="332">
        <f t="shared" si="5"/>
        <v>0</v>
      </c>
      <c r="O53" s="332">
        <f t="shared" si="5"/>
        <v>0</v>
      </c>
      <c r="P53" s="332">
        <f t="shared" si="5"/>
        <v>0</v>
      </c>
      <c r="Q53" s="332">
        <f t="shared" si="5"/>
        <v>0</v>
      </c>
      <c r="R53" s="332">
        <f t="shared" si="5"/>
        <v>0</v>
      </c>
      <c r="S53" s="332">
        <f t="shared" si="5"/>
        <v>0</v>
      </c>
      <c r="T53" s="332">
        <f t="shared" si="5"/>
        <v>0</v>
      </c>
      <c r="U53" s="332">
        <f t="shared" si="5"/>
        <v>0</v>
      </c>
      <c r="V53" s="332">
        <f t="shared" si="5"/>
        <v>0</v>
      </c>
      <c r="W53" s="332">
        <f t="shared" si="5"/>
        <v>0</v>
      </c>
      <c r="X53" s="332">
        <f t="shared" si="5"/>
        <v>0</v>
      </c>
      <c r="Y53" s="332">
        <f t="shared" si="5"/>
        <v>0</v>
      </c>
      <c r="Z53" s="332">
        <f t="shared" si="5"/>
        <v>0</v>
      </c>
      <c r="AA53" s="333">
        <f t="shared" si="5"/>
        <v>0</v>
      </c>
      <c r="AB53" s="334">
        <f t="shared" si="5"/>
        <v>0</v>
      </c>
      <c r="AC53" s="332">
        <f t="shared" si="5"/>
        <v>0</v>
      </c>
      <c r="AD53" s="332">
        <f t="shared" si="5"/>
        <v>0</v>
      </c>
      <c r="AE53" s="332">
        <f t="shared" si="5"/>
        <v>0</v>
      </c>
      <c r="AF53" s="332">
        <f t="shared" si="5"/>
        <v>0</v>
      </c>
      <c r="AG53" s="332">
        <f>SUM(AG8:AG52)</f>
        <v>0</v>
      </c>
      <c r="AH53" s="332">
        <f t="shared" si="5"/>
        <v>0</v>
      </c>
      <c r="AI53" s="332">
        <f t="shared" si="5"/>
        <v>0</v>
      </c>
      <c r="AJ53" s="332">
        <f t="shared" si="5"/>
        <v>0</v>
      </c>
      <c r="AK53" s="332">
        <f t="shared" si="5"/>
        <v>0</v>
      </c>
      <c r="AL53" s="332">
        <f t="shared" si="5"/>
        <v>0</v>
      </c>
      <c r="AM53" s="332">
        <f t="shared" si="5"/>
        <v>0</v>
      </c>
      <c r="AN53" s="332">
        <f t="shared" si="5"/>
        <v>0</v>
      </c>
      <c r="AO53" s="332">
        <f t="shared" si="5"/>
        <v>0</v>
      </c>
      <c r="AP53" s="332">
        <f t="shared" si="5"/>
        <v>0</v>
      </c>
      <c r="AQ53" s="333">
        <f t="shared" si="5"/>
        <v>0</v>
      </c>
    </row>
    <row r="54" spans="1:43" ht="12.75">
      <c r="A54" s="502" t="s">
        <v>325</v>
      </c>
      <c r="B54" s="502"/>
      <c r="C54" s="502"/>
      <c r="D54" s="502"/>
      <c r="E54" s="317"/>
      <c r="F54" s="317"/>
      <c r="G54" s="317"/>
      <c r="H54" s="317"/>
      <c r="I54" s="335">
        <f>+'Page 3'!I55</f>
        <v>0</v>
      </c>
      <c r="J54" s="336">
        <f>+'Page 3'!J55</f>
        <v>0</v>
      </c>
      <c r="K54" s="337">
        <f>+'Page 3'!K55</f>
        <v>0</v>
      </c>
      <c r="L54" s="337">
        <f>+'Page 3'!L55</f>
        <v>0</v>
      </c>
      <c r="M54" s="337">
        <f>+'Page 3'!M55</f>
        <v>0</v>
      </c>
      <c r="N54" s="337">
        <f>+'Page 3'!N55</f>
        <v>0</v>
      </c>
      <c r="O54" s="337">
        <f>+'Page 3'!O55</f>
        <v>0</v>
      </c>
      <c r="P54" s="337">
        <f>+'Page 3'!P55</f>
        <v>0</v>
      </c>
      <c r="Q54" s="337">
        <f>+'Page 3'!Q55</f>
        <v>0</v>
      </c>
      <c r="R54" s="337">
        <f>+'Page 3'!R55</f>
        <v>0</v>
      </c>
      <c r="S54" s="337">
        <f>+'Page 3'!S55</f>
        <v>0</v>
      </c>
      <c r="T54" s="337">
        <f>+'Page 3'!T55</f>
        <v>0</v>
      </c>
      <c r="U54" s="337">
        <f>+'Page 3'!U55</f>
        <v>0</v>
      </c>
      <c r="V54" s="337">
        <f>+'Page 3'!V55</f>
        <v>0</v>
      </c>
      <c r="W54" s="337">
        <f>+'Page 3'!W55</f>
        <v>0</v>
      </c>
      <c r="X54" s="337">
        <f>+'Page 3'!X55</f>
        <v>0</v>
      </c>
      <c r="Y54" s="337">
        <f>+'Page 3'!Y55</f>
        <v>0</v>
      </c>
      <c r="Z54" s="337">
        <f>+'Page 3'!Z55</f>
        <v>0</v>
      </c>
      <c r="AA54" s="338">
        <f>+'Page 3'!AA55</f>
        <v>0</v>
      </c>
      <c r="AB54" s="339">
        <f>+'Page 3'!AB55</f>
        <v>0</v>
      </c>
      <c r="AC54" s="340">
        <f>+'Page 3'!AC55</f>
        <v>0</v>
      </c>
      <c r="AD54" s="340">
        <f>+'Page 3'!AD55</f>
        <v>0</v>
      </c>
      <c r="AE54" s="340">
        <f>+'Page 3'!AE55</f>
        <v>0</v>
      </c>
      <c r="AF54" s="340">
        <f>+'Page 3'!AF55</f>
        <v>0</v>
      </c>
      <c r="AG54" s="340">
        <f>+'Page 3'!AG55</f>
        <v>0</v>
      </c>
      <c r="AH54" s="340">
        <f>+'Page 3'!AH55</f>
        <v>0</v>
      </c>
      <c r="AI54" s="340">
        <f>+'Page 3'!AI55</f>
        <v>0</v>
      </c>
      <c r="AJ54" s="340">
        <f>+'Page 3'!AJ55</f>
        <v>0</v>
      </c>
      <c r="AK54" s="340">
        <f>+'Page 3'!AK55</f>
        <v>0</v>
      </c>
      <c r="AL54" s="340">
        <f>+'Page 3'!AL55</f>
        <v>0</v>
      </c>
      <c r="AM54" s="340">
        <f>+'Page 3'!AM55</f>
        <v>0</v>
      </c>
      <c r="AN54" s="340">
        <f>+'Page 3'!AN55</f>
        <v>0</v>
      </c>
      <c r="AO54" s="340">
        <f>+'Page 3'!AO55</f>
        <v>0</v>
      </c>
      <c r="AP54" s="340">
        <f>+'Page 3'!AP55</f>
        <v>0</v>
      </c>
      <c r="AQ54" s="341">
        <f>+'Page 3'!AQ55</f>
        <v>0</v>
      </c>
    </row>
    <row r="55" spans="1:43" ht="12.75">
      <c r="A55" s="502" t="s">
        <v>326</v>
      </c>
      <c r="B55" s="502"/>
      <c r="C55" s="502"/>
      <c r="D55" s="502"/>
      <c r="E55" s="226"/>
      <c r="I55" s="342">
        <f>SUM(I8:I52)</f>
        <v>0</v>
      </c>
      <c r="J55" s="343">
        <f aca="true" t="shared" si="6" ref="J55:AQ55">SUM(J53:J54)</f>
        <v>0</v>
      </c>
      <c r="K55" s="321">
        <f t="shared" si="6"/>
        <v>0</v>
      </c>
      <c r="L55" s="321">
        <f t="shared" si="6"/>
        <v>0</v>
      </c>
      <c r="M55" s="321">
        <f t="shared" si="6"/>
        <v>0</v>
      </c>
      <c r="N55" s="321">
        <f t="shared" si="6"/>
        <v>0</v>
      </c>
      <c r="O55" s="321">
        <f t="shared" si="6"/>
        <v>0</v>
      </c>
      <c r="P55" s="321">
        <f t="shared" si="6"/>
        <v>0</v>
      </c>
      <c r="Q55" s="321">
        <f t="shared" si="6"/>
        <v>0</v>
      </c>
      <c r="R55" s="321">
        <f t="shared" si="6"/>
        <v>0</v>
      </c>
      <c r="S55" s="321">
        <f t="shared" si="6"/>
        <v>0</v>
      </c>
      <c r="T55" s="321">
        <f t="shared" si="6"/>
        <v>0</v>
      </c>
      <c r="U55" s="321">
        <f t="shared" si="6"/>
        <v>0</v>
      </c>
      <c r="V55" s="321">
        <f t="shared" si="6"/>
        <v>0</v>
      </c>
      <c r="W55" s="321">
        <f t="shared" si="6"/>
        <v>0</v>
      </c>
      <c r="X55" s="321">
        <f t="shared" si="6"/>
        <v>0</v>
      </c>
      <c r="Y55" s="321">
        <f t="shared" si="6"/>
        <v>0</v>
      </c>
      <c r="Z55" s="321">
        <f t="shared" si="6"/>
        <v>0</v>
      </c>
      <c r="AA55" s="324">
        <f t="shared" si="6"/>
        <v>0</v>
      </c>
      <c r="AB55" s="344">
        <f t="shared" si="6"/>
        <v>0</v>
      </c>
      <c r="AC55" s="321">
        <f t="shared" si="6"/>
        <v>0</v>
      </c>
      <c r="AD55" s="321">
        <f t="shared" si="6"/>
        <v>0</v>
      </c>
      <c r="AE55" s="321">
        <f t="shared" si="6"/>
        <v>0</v>
      </c>
      <c r="AF55" s="321">
        <f t="shared" si="6"/>
        <v>0</v>
      </c>
      <c r="AG55" s="321">
        <f>SUM(AG53:AG54)</f>
        <v>0</v>
      </c>
      <c r="AH55" s="321">
        <f t="shared" si="6"/>
        <v>0</v>
      </c>
      <c r="AI55" s="321">
        <f t="shared" si="6"/>
        <v>0</v>
      </c>
      <c r="AJ55" s="321">
        <f t="shared" si="6"/>
        <v>0</v>
      </c>
      <c r="AK55" s="321">
        <f t="shared" si="6"/>
        <v>0</v>
      </c>
      <c r="AL55" s="321">
        <f t="shared" si="6"/>
        <v>0</v>
      </c>
      <c r="AM55" s="321">
        <f t="shared" si="6"/>
        <v>0</v>
      </c>
      <c r="AN55" s="321">
        <f t="shared" si="6"/>
        <v>0</v>
      </c>
      <c r="AO55" s="321">
        <f t="shared" si="6"/>
        <v>0</v>
      </c>
      <c r="AP55" s="321">
        <f t="shared" si="6"/>
        <v>0</v>
      </c>
      <c r="AQ55" s="324">
        <f t="shared" si="6"/>
        <v>0</v>
      </c>
    </row>
    <row r="56" ht="12.75">
      <c r="B56" s="325"/>
    </row>
    <row r="57" spans="2:7" ht="12.75">
      <c r="B57" s="325" t="s">
        <v>317</v>
      </c>
      <c r="F57" s="326"/>
      <c r="G57" s="326"/>
    </row>
    <row r="58" spans="2:7" ht="12.75">
      <c r="B58" s="325" t="s">
        <v>318</v>
      </c>
      <c r="F58" s="326"/>
      <c r="G58" s="326">
        <f>SUM(J53:AA53)</f>
        <v>0</v>
      </c>
    </row>
    <row r="59" spans="2:7" ht="12.75">
      <c r="B59" s="325" t="s">
        <v>319</v>
      </c>
      <c r="F59" s="326">
        <f>SUM(AB53:AQ53)</f>
        <v>0</v>
      </c>
      <c r="G59" s="326"/>
    </row>
    <row r="60" spans="2:7" ht="12.75">
      <c r="B60" s="325"/>
      <c r="F60" s="326"/>
      <c r="G60" s="326"/>
    </row>
    <row r="61" spans="2:7" ht="12.75">
      <c r="B61" s="325" t="s">
        <v>189</v>
      </c>
      <c r="C61" s="225" t="s">
        <v>320</v>
      </c>
      <c r="F61" s="327">
        <f>+F53-F59</f>
        <v>0</v>
      </c>
      <c r="G61" s="327">
        <f>+G53-G58</f>
        <v>0</v>
      </c>
    </row>
    <row r="62" spans="2:7" ht="12.75">
      <c r="B62" s="325"/>
      <c r="F62" s="326"/>
      <c r="G62" s="326"/>
    </row>
    <row r="63" spans="2:7" ht="12.75">
      <c r="B63" s="325"/>
      <c r="F63" s="326"/>
      <c r="G63" s="326"/>
    </row>
    <row r="64" ht="12.75">
      <c r="B64" s="325"/>
    </row>
    <row r="65" ht="12.75">
      <c r="B65" s="325"/>
    </row>
    <row r="66" ht="12.75">
      <c r="B66" s="325"/>
    </row>
    <row r="67" ht="12.75">
      <c r="B67" s="325"/>
    </row>
    <row r="68" ht="12.75">
      <c r="B68" s="325"/>
    </row>
    <row r="69" ht="12.75">
      <c r="B69" s="325"/>
    </row>
    <row r="70" ht="12.75">
      <c r="B70" s="325"/>
    </row>
    <row r="71" ht="12.75">
      <c r="B71" s="325"/>
    </row>
    <row r="72" ht="12.75">
      <c r="B72" s="325"/>
    </row>
    <row r="73" ht="12.75">
      <c r="B73" s="325"/>
    </row>
    <row r="74" ht="12.75">
      <c r="B74" s="325"/>
    </row>
    <row r="75" ht="12.75">
      <c r="B75" s="325"/>
    </row>
    <row r="76" ht="12.75">
      <c r="B76" s="325"/>
    </row>
    <row r="77" ht="12.75">
      <c r="B77" s="325"/>
    </row>
    <row r="78" ht="12.75">
      <c r="B78" s="325"/>
    </row>
    <row r="79" ht="12.75">
      <c r="B79" s="325"/>
    </row>
    <row r="80" ht="12.75">
      <c r="B80" s="325"/>
    </row>
    <row r="81" ht="12.75">
      <c r="B81" s="325"/>
    </row>
    <row r="82" ht="12.75">
      <c r="B82" s="325"/>
    </row>
    <row r="83" ht="12.75">
      <c r="B83" s="325"/>
    </row>
    <row r="84" ht="12.75">
      <c r="B84" s="325"/>
    </row>
    <row r="85" ht="12.75">
      <c r="B85" s="325"/>
    </row>
    <row r="86" ht="12.75">
      <c r="B86" s="325"/>
    </row>
    <row r="87" ht="12.75">
      <c r="B87" s="325"/>
    </row>
    <row r="88" ht="12.75">
      <c r="B88" s="325"/>
    </row>
    <row r="89" ht="12.75">
      <c r="B89" s="325"/>
    </row>
    <row r="90" ht="12.75">
      <c r="B90" s="325"/>
    </row>
    <row r="91" ht="12.75">
      <c r="B91" s="325"/>
    </row>
    <row r="92" ht="12.75">
      <c r="B92" s="325"/>
    </row>
    <row r="93" ht="12.75">
      <c r="B93" s="325"/>
    </row>
  </sheetData>
  <sheetProtection selectLockedCells="1" selectUnlockedCells="1"/>
  <mergeCells count="18">
    <mergeCell ref="B1:K1"/>
    <mergeCell ref="C2:F2"/>
    <mergeCell ref="H2:J2"/>
    <mergeCell ref="K2:M2"/>
    <mergeCell ref="Z2:AA2"/>
    <mergeCell ref="AC2:AE2"/>
    <mergeCell ref="AI2:AM2"/>
    <mergeCell ref="AN2:AP2"/>
    <mergeCell ref="K3:M3"/>
    <mergeCell ref="Z3:AA3"/>
    <mergeCell ref="AC3:AE3"/>
    <mergeCell ref="AN3:AP3"/>
    <mergeCell ref="F4:H4"/>
    <mergeCell ref="J4:M4"/>
    <mergeCell ref="AB4:AE4"/>
    <mergeCell ref="A53:D53"/>
    <mergeCell ref="A54:D54"/>
    <mergeCell ref="A55:D55"/>
  </mergeCells>
  <printOptions/>
  <pageMargins left="0.31527777777777777" right="0.19652777777777777" top="0.6298611111111111" bottom="0.4722222222222222" header="0.19652777777777777" footer="0.2361111111111111"/>
  <pageSetup fitToWidth="0" fitToHeight="1" horizontalDpi="300" verticalDpi="300" orientation="landscape" paperSize="5"/>
  <headerFooter alignWithMargins="0">
    <oddHeader xml:space="preserve">&amp;C&amp;"Times New Roman,Regular"&amp;16Girl Guides of Canada
Financial Record Keeping Form </oddHeader>
    <oddFooter>&amp;L&amp;"Times New Roman,Regular"Printed on.&amp;D.&amp;T</oddFooter>
  </headerFooter>
  <colBreaks count="1" manualBreakCount="1">
    <brk id="27" max="65535" man="1"/>
  </colBreaks>
  <drawing r:id="rId1"/>
</worksheet>
</file>

<file path=xl/worksheets/sheet15.xml><?xml version="1.0" encoding="utf-8"?>
<worksheet xmlns="http://schemas.openxmlformats.org/spreadsheetml/2006/main" xmlns:r="http://schemas.openxmlformats.org/officeDocument/2006/relationships">
  <dimension ref="A1:V92"/>
  <sheetViews>
    <sheetView zoomScaleSheetLayoutView="100" zoomScalePageLayoutView="0" workbookViewId="0" topLeftCell="A1">
      <selection activeCell="T11" sqref="T11"/>
    </sheetView>
  </sheetViews>
  <sheetFormatPr defaultColWidth="9.140625" defaultRowHeight="12.75"/>
  <cols>
    <col min="1" max="2" width="2.7109375" style="345" customWidth="1"/>
    <col min="3" max="3" width="20.7109375" style="346" customWidth="1"/>
    <col min="4" max="7" width="9.140625" style="346" customWidth="1"/>
    <col min="8" max="8" width="6.7109375" style="346" customWidth="1"/>
    <col min="9" max="9" width="9.140625" style="346" customWidth="1"/>
    <col min="10" max="10" width="6.7109375" style="346" customWidth="1"/>
    <col min="11" max="11" width="11.7109375" style="346" customWidth="1"/>
    <col min="12" max="13" width="2.7109375" style="346" customWidth="1"/>
    <col min="14" max="14" width="12.7109375" style="346" customWidth="1"/>
    <col min="15" max="22" width="9.140625" style="346" customWidth="1"/>
    <col min="23" max="23" width="2.7109375" style="346" customWidth="1"/>
    <col min="24" max="16384" width="9.140625" style="346" customWidth="1"/>
  </cols>
  <sheetData>
    <row r="1" spans="2:12" ht="9.75" customHeight="1">
      <c r="B1" s="347"/>
      <c r="C1" s="348"/>
      <c r="D1" s="348"/>
      <c r="E1" s="348"/>
      <c r="F1" s="348"/>
      <c r="G1" s="348"/>
      <c r="H1" s="348"/>
      <c r="I1" s="348"/>
      <c r="J1" s="348"/>
      <c r="K1" s="348"/>
      <c r="L1" s="349"/>
    </row>
    <row r="2" spans="2:12" ht="18">
      <c r="B2" s="350"/>
      <c r="C2" s="345"/>
      <c r="D2" s="521" t="s">
        <v>327</v>
      </c>
      <c r="E2" s="521"/>
      <c r="F2" s="521"/>
      <c r="G2" s="521"/>
      <c r="H2" s="521"/>
      <c r="I2" s="521"/>
      <c r="J2" s="521"/>
      <c r="K2" s="521"/>
      <c r="L2" s="351"/>
    </row>
    <row r="3" spans="2:12" ht="12.75">
      <c r="B3" s="350"/>
      <c r="C3" s="345"/>
      <c r="D3" s="345"/>
      <c r="E3" s="345"/>
      <c r="F3" s="345"/>
      <c r="G3" s="345"/>
      <c r="H3" s="345"/>
      <c r="I3" s="345"/>
      <c r="J3" s="345"/>
      <c r="K3" s="345"/>
      <c r="L3" s="351"/>
    </row>
    <row r="4" spans="2:12" ht="19.5" customHeight="1">
      <c r="B4" s="350"/>
      <c r="C4" s="345" t="s">
        <v>328</v>
      </c>
      <c r="D4" s="352"/>
      <c r="E4" s="352"/>
      <c r="F4" s="352"/>
      <c r="G4" s="352"/>
      <c r="H4" s="345" t="s">
        <v>329</v>
      </c>
      <c r="I4" s="345"/>
      <c r="J4" s="345"/>
      <c r="K4" s="345"/>
      <c r="L4" s="351"/>
    </row>
    <row r="5" spans="2:12" ht="19.5" customHeight="1">
      <c r="B5" s="350"/>
      <c r="C5" s="345" t="s">
        <v>330</v>
      </c>
      <c r="D5" s="353" t="str">
        <f>Notes!C45</f>
        <v>District - Unit name</v>
      </c>
      <c r="E5" s="353"/>
      <c r="F5" s="353"/>
      <c r="G5" s="353"/>
      <c r="H5" s="345" t="s">
        <v>331</v>
      </c>
      <c r="I5" s="345"/>
      <c r="J5" s="345"/>
      <c r="K5" s="345"/>
      <c r="L5" s="351"/>
    </row>
    <row r="6" spans="2:12" ht="19.5" customHeight="1">
      <c r="B6" s="350"/>
      <c r="C6" s="345"/>
      <c r="D6" s="353"/>
      <c r="E6" s="353"/>
      <c r="F6" s="353"/>
      <c r="G6" s="353"/>
      <c r="H6" s="345" t="s">
        <v>332</v>
      </c>
      <c r="I6" s="345"/>
      <c r="J6" s="345"/>
      <c r="K6" s="345"/>
      <c r="L6" s="351"/>
    </row>
    <row r="7" spans="2:22" ht="19.5" customHeight="1">
      <c r="B7" s="350"/>
      <c r="C7" s="345" t="s">
        <v>333</v>
      </c>
      <c r="D7" s="353"/>
      <c r="E7" s="353"/>
      <c r="F7" s="353"/>
      <c r="G7" s="353"/>
      <c r="H7" s="354" t="s">
        <v>334</v>
      </c>
      <c r="I7" s="345"/>
      <c r="J7" s="345"/>
      <c r="K7" s="345"/>
      <c r="L7" s="351"/>
      <c r="O7" s="522"/>
      <c r="P7" s="522"/>
      <c r="Q7" s="522"/>
      <c r="R7" s="522"/>
      <c r="S7" s="522"/>
      <c r="T7" s="522"/>
      <c r="U7" s="522"/>
      <c r="V7" s="522"/>
    </row>
    <row r="8" spans="2:12" ht="19.5" customHeight="1">
      <c r="B8" s="350"/>
      <c r="C8" s="345" t="s">
        <v>335</v>
      </c>
      <c r="D8" s="355" t="s">
        <v>336</v>
      </c>
      <c r="E8" s="352"/>
      <c r="F8" s="352"/>
      <c r="G8" s="352"/>
      <c r="H8" s="355" t="s">
        <v>337</v>
      </c>
      <c r="I8" s="352"/>
      <c r="J8" s="352"/>
      <c r="K8" s="352"/>
      <c r="L8" s="351"/>
    </row>
    <row r="9" spans="2:12" ht="9.75" customHeight="1">
      <c r="B9" s="350"/>
      <c r="C9" s="356"/>
      <c r="D9" s="356"/>
      <c r="E9" s="356"/>
      <c r="F9" s="356"/>
      <c r="G9" s="356"/>
      <c r="H9" s="356"/>
      <c r="I9" s="356"/>
      <c r="J9" s="356"/>
      <c r="K9" s="356"/>
      <c r="L9" s="357"/>
    </row>
    <row r="10" spans="2:12" ht="9" customHeight="1">
      <c r="B10" s="350"/>
      <c r="C10" s="348"/>
      <c r="D10" s="348"/>
      <c r="E10" s="348"/>
      <c r="F10" s="348"/>
      <c r="G10" s="348"/>
      <c r="H10" s="348"/>
      <c r="I10" s="348"/>
      <c r="J10" s="348"/>
      <c r="K10" s="348"/>
      <c r="L10" s="349"/>
    </row>
    <row r="11" spans="2:12" ht="67.5" customHeight="1">
      <c r="B11" s="350"/>
      <c r="C11" s="523" t="s">
        <v>338</v>
      </c>
      <c r="D11" s="523"/>
      <c r="E11" s="523"/>
      <c r="F11" s="523"/>
      <c r="G11" s="523"/>
      <c r="H11" s="523"/>
      <c r="I11" s="523"/>
      <c r="J11" s="523"/>
      <c r="K11" s="523"/>
      <c r="L11" s="351"/>
    </row>
    <row r="12" spans="2:12" ht="12.75">
      <c r="B12" s="350"/>
      <c r="C12" s="524" t="s">
        <v>103</v>
      </c>
      <c r="D12" s="524"/>
      <c r="E12" s="524"/>
      <c r="F12" s="524"/>
      <c r="G12" s="524"/>
      <c r="H12" s="524"/>
      <c r="I12" s="524"/>
      <c r="J12" s="524"/>
      <c r="K12" s="524"/>
      <c r="L12" s="351"/>
    </row>
    <row r="13" spans="2:12" ht="4.5" customHeight="1">
      <c r="B13" s="350"/>
      <c r="C13" s="345"/>
      <c r="D13" s="345"/>
      <c r="E13" s="345"/>
      <c r="F13" s="345"/>
      <c r="G13" s="345"/>
      <c r="H13" s="345"/>
      <c r="I13" s="345"/>
      <c r="J13" s="345"/>
      <c r="K13" s="345"/>
      <c r="L13" s="351"/>
    </row>
    <row r="14" spans="2:12" ht="25.5" customHeight="1">
      <c r="B14" s="350"/>
      <c r="C14" s="525" t="s">
        <v>339</v>
      </c>
      <c r="D14" s="525"/>
      <c r="E14" s="525"/>
      <c r="F14" s="525"/>
      <c r="G14" s="525"/>
      <c r="H14" s="525"/>
      <c r="I14" s="525"/>
      <c r="J14" s="525"/>
      <c r="K14" s="525"/>
      <c r="L14" s="351"/>
    </row>
    <row r="15" spans="2:12" ht="12.75">
      <c r="B15" s="350"/>
      <c r="C15" s="345"/>
      <c r="D15" s="345"/>
      <c r="E15" s="345"/>
      <c r="F15" s="345"/>
      <c r="G15" s="345"/>
      <c r="H15" s="345"/>
      <c r="I15" s="345"/>
      <c r="J15" s="345"/>
      <c r="K15" s="345"/>
      <c r="L15" s="351"/>
    </row>
    <row r="16" spans="2:12" ht="12.75">
      <c r="B16" s="350"/>
      <c r="C16" s="359" t="s">
        <v>340</v>
      </c>
      <c r="D16" s="354" t="s">
        <v>341</v>
      </c>
      <c r="E16" s="345"/>
      <c r="F16" s="345"/>
      <c r="G16" s="345"/>
      <c r="H16" s="345"/>
      <c r="I16" s="345"/>
      <c r="J16" s="345"/>
      <c r="K16" s="360"/>
      <c r="L16" s="351"/>
    </row>
    <row r="17" spans="2:12" ht="12.75">
      <c r="B17" s="350"/>
      <c r="C17" s="354" t="s">
        <v>149</v>
      </c>
      <c r="D17" s="354" t="s">
        <v>342</v>
      </c>
      <c r="E17" s="345"/>
      <c r="F17" s="345"/>
      <c r="G17" s="345"/>
      <c r="H17" s="345"/>
      <c r="I17" s="345"/>
      <c r="J17" s="345"/>
      <c r="K17" s="360"/>
      <c r="L17" s="351"/>
    </row>
    <row r="18" spans="2:12" ht="12.75">
      <c r="B18" s="350"/>
      <c r="C18" s="354"/>
      <c r="D18" s="354" t="s">
        <v>343</v>
      </c>
      <c r="E18" s="345"/>
      <c r="F18" s="345"/>
      <c r="G18" s="345"/>
      <c r="H18" s="345"/>
      <c r="I18" s="345"/>
      <c r="J18" s="345"/>
      <c r="K18" s="360">
        <f>+K16-K17</f>
        <v>0</v>
      </c>
      <c r="L18" s="351"/>
    </row>
    <row r="19" spans="2:12" ht="12.75">
      <c r="B19" s="350"/>
      <c r="C19" s="354"/>
      <c r="D19" s="345"/>
      <c r="E19" s="354" t="s">
        <v>344</v>
      </c>
      <c r="F19" s="345"/>
      <c r="G19" s="345"/>
      <c r="H19" s="345"/>
      <c r="I19" s="345"/>
      <c r="J19" s="345"/>
      <c r="K19" s="361">
        <f>$K$66</f>
        <v>0</v>
      </c>
      <c r="L19" s="351"/>
    </row>
    <row r="20" spans="2:12" ht="12.75">
      <c r="B20" s="350"/>
      <c r="C20" s="354"/>
      <c r="D20" s="345"/>
      <c r="E20" s="354" t="s">
        <v>345</v>
      </c>
      <c r="F20" s="345"/>
      <c r="G20" s="345"/>
      <c r="H20" s="345"/>
      <c r="I20" s="345"/>
      <c r="J20" s="345"/>
      <c r="K20" s="360"/>
      <c r="L20" s="351"/>
    </row>
    <row r="21" spans="2:12" ht="12.75">
      <c r="B21" s="350"/>
      <c r="C21" s="354"/>
      <c r="D21" s="359" t="s">
        <v>346</v>
      </c>
      <c r="E21" s="354"/>
      <c r="F21" s="345"/>
      <c r="G21" s="345"/>
      <c r="H21" s="345"/>
      <c r="I21" s="345"/>
      <c r="J21" s="345"/>
      <c r="K21" s="360">
        <f>+K19*K20</f>
        <v>0</v>
      </c>
      <c r="L21" s="351"/>
    </row>
    <row r="22" spans="2:12" ht="12.75">
      <c r="B22" s="350"/>
      <c r="C22" s="354"/>
      <c r="D22" s="354" t="s">
        <v>347</v>
      </c>
      <c r="E22" s="345"/>
      <c r="F22" s="345"/>
      <c r="G22" s="345"/>
      <c r="H22" s="345"/>
      <c r="I22" s="345"/>
      <c r="J22" s="345"/>
      <c r="K22" s="362">
        <f>+K18-K21</f>
        <v>0</v>
      </c>
      <c r="L22" s="351"/>
    </row>
    <row r="23" spans="2:12" ht="12.75">
      <c r="B23" s="350"/>
      <c r="C23" s="359"/>
      <c r="D23" s="345"/>
      <c r="E23" s="345"/>
      <c r="F23" s="345"/>
      <c r="G23" s="345"/>
      <c r="H23" s="345"/>
      <c r="I23" s="345"/>
      <c r="J23" s="345"/>
      <c r="K23" s="345"/>
      <c r="L23" s="351"/>
    </row>
    <row r="24" spans="2:12" ht="12.75">
      <c r="B24" s="350"/>
      <c r="C24" s="345"/>
      <c r="D24" s="345"/>
      <c r="E24" s="345"/>
      <c r="F24" s="345"/>
      <c r="G24" s="345"/>
      <c r="H24" s="345"/>
      <c r="I24" s="345"/>
      <c r="J24" s="345"/>
      <c r="K24" s="345"/>
      <c r="L24" s="351"/>
    </row>
    <row r="25" spans="2:12" ht="12.75">
      <c r="B25" s="350"/>
      <c r="C25" s="359" t="s">
        <v>348</v>
      </c>
      <c r="D25" s="359"/>
      <c r="E25" s="359"/>
      <c r="F25" s="358"/>
      <c r="G25" s="358" t="s">
        <v>349</v>
      </c>
      <c r="H25" s="358"/>
      <c r="I25" s="358" t="s">
        <v>350</v>
      </c>
      <c r="J25" s="358"/>
      <c r="K25" s="358" t="s">
        <v>351</v>
      </c>
      <c r="L25" s="351"/>
    </row>
    <row r="26" spans="2:12" ht="12.75">
      <c r="B26" s="350"/>
      <c r="C26" s="354" t="s">
        <v>352</v>
      </c>
      <c r="D26" s="363" t="s">
        <v>353</v>
      </c>
      <c r="E26" s="363" t="s">
        <v>354</v>
      </c>
      <c r="F26" s="345"/>
      <c r="G26" s="364"/>
      <c r="H26" s="365" t="s">
        <v>355</v>
      </c>
      <c r="I26" s="364"/>
      <c r="J26" s="365" t="s">
        <v>356</v>
      </c>
      <c r="K26" s="364">
        <f>+G26*I26</f>
        <v>0</v>
      </c>
      <c r="L26" s="351"/>
    </row>
    <row r="27" spans="2:12" ht="12.75">
      <c r="B27" s="350"/>
      <c r="C27" s="345"/>
      <c r="D27" s="363" t="s">
        <v>357</v>
      </c>
      <c r="E27" s="363" t="s">
        <v>354</v>
      </c>
      <c r="F27" s="345"/>
      <c r="G27" s="364"/>
      <c r="H27" s="365" t="s">
        <v>355</v>
      </c>
      <c r="I27" s="364"/>
      <c r="J27" s="365" t="s">
        <v>356</v>
      </c>
      <c r="K27" s="364">
        <f>+G27*I27</f>
        <v>0</v>
      </c>
      <c r="L27" s="351"/>
    </row>
    <row r="28" spans="2:12" ht="12.75">
      <c r="B28" s="350"/>
      <c r="C28" s="366" t="s">
        <v>358</v>
      </c>
      <c r="D28" s="363" t="s">
        <v>359</v>
      </c>
      <c r="E28" s="363" t="s">
        <v>354</v>
      </c>
      <c r="F28" s="354" t="s">
        <v>360</v>
      </c>
      <c r="G28" s="364"/>
      <c r="H28" s="365"/>
      <c r="I28" s="345"/>
      <c r="J28" s="365"/>
      <c r="K28" s="360">
        <f>+K26-K27</f>
        <v>0</v>
      </c>
      <c r="L28" s="351"/>
    </row>
    <row r="29" spans="2:12" ht="12.75">
      <c r="B29" s="350"/>
      <c r="C29" s="366" t="s">
        <v>361</v>
      </c>
      <c r="D29" s="363"/>
      <c r="E29" s="363"/>
      <c r="F29" s="345"/>
      <c r="G29" s="345"/>
      <c r="H29" s="365"/>
      <c r="I29" s="345"/>
      <c r="J29" s="365"/>
      <c r="K29" s="345"/>
      <c r="L29" s="351"/>
    </row>
    <row r="30" spans="2:12" ht="12.75">
      <c r="B30" s="350"/>
      <c r="C30" s="366" t="s">
        <v>362</v>
      </c>
      <c r="D30" s="363" t="s">
        <v>353</v>
      </c>
      <c r="E30" s="363" t="s">
        <v>363</v>
      </c>
      <c r="F30" s="345"/>
      <c r="G30" s="364"/>
      <c r="H30" s="365" t="s">
        <v>355</v>
      </c>
      <c r="I30" s="364"/>
      <c r="J30" s="365" t="s">
        <v>356</v>
      </c>
      <c r="K30" s="364">
        <f>+G30*I30</f>
        <v>0</v>
      </c>
      <c r="L30" s="351"/>
    </row>
    <row r="31" spans="2:12" ht="12.75">
      <c r="B31" s="350"/>
      <c r="C31" s="366" t="s">
        <v>364</v>
      </c>
      <c r="D31" s="363" t="s">
        <v>357</v>
      </c>
      <c r="E31" s="363" t="s">
        <v>363</v>
      </c>
      <c r="F31" s="345"/>
      <c r="G31" s="364"/>
      <c r="H31" s="365" t="s">
        <v>355</v>
      </c>
      <c r="I31" s="364"/>
      <c r="J31" s="365" t="s">
        <v>356</v>
      </c>
      <c r="K31" s="364">
        <f>+G31*I31</f>
        <v>0</v>
      </c>
      <c r="L31" s="351"/>
    </row>
    <row r="32" spans="2:12" ht="12.75">
      <c r="B32" s="350"/>
      <c r="C32" s="366" t="s">
        <v>365</v>
      </c>
      <c r="D32" s="363" t="s">
        <v>359</v>
      </c>
      <c r="E32" s="363" t="s">
        <v>363</v>
      </c>
      <c r="F32" s="354" t="s">
        <v>360</v>
      </c>
      <c r="G32" s="364"/>
      <c r="H32" s="365"/>
      <c r="I32" s="345"/>
      <c r="J32" s="365"/>
      <c r="K32" s="360">
        <f>+K30-K31</f>
        <v>0</v>
      </c>
      <c r="L32" s="351"/>
    </row>
    <row r="33" spans="2:12" ht="12.75">
      <c r="B33" s="350"/>
      <c r="C33" s="366" t="s">
        <v>366</v>
      </c>
      <c r="D33" s="363"/>
      <c r="E33" s="363"/>
      <c r="F33" s="345"/>
      <c r="G33" s="345"/>
      <c r="H33" s="365"/>
      <c r="I33" s="345"/>
      <c r="J33" s="365"/>
      <c r="K33" s="345"/>
      <c r="L33" s="351"/>
    </row>
    <row r="34" spans="2:12" ht="12.75">
      <c r="B34" s="350"/>
      <c r="C34" s="345"/>
      <c r="D34" s="367" t="s">
        <v>367</v>
      </c>
      <c r="E34" s="363"/>
      <c r="F34" s="345"/>
      <c r="G34" s="345"/>
      <c r="H34" s="365"/>
      <c r="I34" s="345"/>
      <c r="J34" s="365"/>
      <c r="K34" s="345"/>
      <c r="L34" s="351"/>
    </row>
    <row r="35" spans="2:12" ht="12.75">
      <c r="B35" s="350"/>
      <c r="C35" s="345"/>
      <c r="D35" s="363" t="s">
        <v>368</v>
      </c>
      <c r="E35" s="345"/>
      <c r="F35" s="345"/>
      <c r="G35" s="345"/>
      <c r="H35" s="345"/>
      <c r="I35" s="345"/>
      <c r="J35" s="345"/>
      <c r="K35" s="345"/>
      <c r="L35" s="351"/>
    </row>
    <row r="36" spans="2:12" ht="12.75">
      <c r="B36" s="350"/>
      <c r="C36" s="345"/>
      <c r="D36" s="363" t="s">
        <v>369</v>
      </c>
      <c r="E36" s="345"/>
      <c r="F36" s="345"/>
      <c r="G36" s="345"/>
      <c r="H36" s="345"/>
      <c r="I36" s="345"/>
      <c r="J36" s="345"/>
      <c r="K36" s="345"/>
      <c r="L36" s="351"/>
    </row>
    <row r="37" spans="2:12" ht="12.75">
      <c r="B37" s="350"/>
      <c r="C37" s="359"/>
      <c r="D37" s="359"/>
      <c r="E37" s="359"/>
      <c r="F37" s="358"/>
      <c r="G37" s="358"/>
      <c r="H37" s="358"/>
      <c r="I37" s="358"/>
      <c r="J37" s="358"/>
      <c r="K37" s="358"/>
      <c r="L37" s="351"/>
    </row>
    <row r="38" spans="2:12" ht="12.75">
      <c r="B38" s="350"/>
      <c r="C38" s="354" t="s">
        <v>370</v>
      </c>
      <c r="D38" s="363" t="s">
        <v>353</v>
      </c>
      <c r="E38" s="363" t="s">
        <v>354</v>
      </c>
      <c r="F38" s="345"/>
      <c r="G38" s="364"/>
      <c r="H38" s="365" t="s">
        <v>355</v>
      </c>
      <c r="I38" s="364"/>
      <c r="J38" s="365" t="s">
        <v>356</v>
      </c>
      <c r="K38" s="364"/>
      <c r="L38" s="351"/>
    </row>
    <row r="39" spans="2:12" ht="12.75">
      <c r="B39" s="350"/>
      <c r="C39" s="366"/>
      <c r="D39" s="363" t="s">
        <v>357</v>
      </c>
      <c r="E39" s="363" t="s">
        <v>354</v>
      </c>
      <c r="F39" s="345"/>
      <c r="G39" s="364"/>
      <c r="H39" s="365" t="s">
        <v>355</v>
      </c>
      <c r="I39" s="364"/>
      <c r="J39" s="365" t="s">
        <v>356</v>
      </c>
      <c r="K39" s="368"/>
      <c r="L39" s="351"/>
    </row>
    <row r="40" spans="2:12" ht="12.75">
      <c r="B40" s="350"/>
      <c r="C40" s="366"/>
      <c r="D40" s="363" t="s">
        <v>359</v>
      </c>
      <c r="E40" s="363" t="s">
        <v>354</v>
      </c>
      <c r="F40" s="354" t="s">
        <v>360</v>
      </c>
      <c r="G40" s="364"/>
      <c r="H40" s="365"/>
      <c r="I40" s="345"/>
      <c r="J40" s="365"/>
      <c r="K40" s="360"/>
      <c r="L40" s="351"/>
    </row>
    <row r="41" spans="2:12" ht="12.75">
      <c r="B41" s="350"/>
      <c r="C41" s="366"/>
      <c r="D41" s="363"/>
      <c r="E41" s="363"/>
      <c r="F41" s="345"/>
      <c r="G41" s="345"/>
      <c r="H41" s="365"/>
      <c r="I41" s="345"/>
      <c r="J41" s="365"/>
      <c r="K41" s="345"/>
      <c r="L41" s="351"/>
    </row>
    <row r="42" spans="2:12" ht="12.75">
      <c r="B42" s="350"/>
      <c r="C42" s="345"/>
      <c r="D42" s="363" t="s">
        <v>353</v>
      </c>
      <c r="E42" s="363" t="s">
        <v>363</v>
      </c>
      <c r="F42" s="345"/>
      <c r="G42" s="364"/>
      <c r="H42" s="365" t="s">
        <v>355</v>
      </c>
      <c r="I42" s="364"/>
      <c r="J42" s="365" t="s">
        <v>356</v>
      </c>
      <c r="K42" s="364"/>
      <c r="L42" s="351"/>
    </row>
    <row r="43" spans="2:12" ht="12.75">
      <c r="B43" s="350"/>
      <c r="C43" s="345"/>
      <c r="D43" s="363" t="s">
        <v>357</v>
      </c>
      <c r="E43" s="363" t="s">
        <v>363</v>
      </c>
      <c r="F43" s="345"/>
      <c r="G43" s="364"/>
      <c r="H43" s="365" t="s">
        <v>355</v>
      </c>
      <c r="I43" s="364"/>
      <c r="J43" s="365" t="s">
        <v>356</v>
      </c>
      <c r="K43" s="368"/>
      <c r="L43" s="351"/>
    </row>
    <row r="44" spans="2:12" ht="12.75">
      <c r="B44" s="350"/>
      <c r="C44" s="345"/>
      <c r="D44" s="363" t="s">
        <v>359</v>
      </c>
      <c r="E44" s="363" t="s">
        <v>363</v>
      </c>
      <c r="F44" s="354" t="s">
        <v>360</v>
      </c>
      <c r="G44" s="364"/>
      <c r="H44" s="365"/>
      <c r="I44" s="345"/>
      <c r="J44" s="365"/>
      <c r="K44" s="360"/>
      <c r="L44" s="351"/>
    </row>
    <row r="45" spans="2:12" ht="12.75">
      <c r="B45" s="350"/>
      <c r="C45" s="345"/>
      <c r="D45" s="363"/>
      <c r="E45" s="345"/>
      <c r="F45" s="345"/>
      <c r="G45" s="345"/>
      <c r="H45" s="345"/>
      <c r="I45" s="345"/>
      <c r="J45" s="345"/>
      <c r="K45" s="345"/>
      <c r="L45" s="351"/>
    </row>
    <row r="46" spans="2:12" ht="12.75">
      <c r="B46" s="350"/>
      <c r="C46" s="345"/>
      <c r="D46" s="363"/>
      <c r="E46" s="345"/>
      <c r="F46" s="345"/>
      <c r="G46" s="345"/>
      <c r="H46" s="345"/>
      <c r="I46" s="345"/>
      <c r="J46" s="345"/>
      <c r="K46" s="345"/>
      <c r="L46" s="351"/>
    </row>
    <row r="47" spans="2:12" ht="12.75">
      <c r="B47" s="350"/>
      <c r="C47" s="359" t="s">
        <v>371</v>
      </c>
      <c r="D47" s="352"/>
      <c r="E47" s="352"/>
      <c r="F47" s="352"/>
      <c r="G47" s="352"/>
      <c r="H47" s="352"/>
      <c r="I47" s="352"/>
      <c r="J47" s="345"/>
      <c r="K47" s="360"/>
      <c r="L47" s="351"/>
    </row>
    <row r="48" spans="2:12" ht="12.75">
      <c r="B48" s="350"/>
      <c r="C48" s="359" t="s">
        <v>85</v>
      </c>
      <c r="D48" s="353"/>
      <c r="E48" s="353"/>
      <c r="F48" s="353"/>
      <c r="G48" s="353"/>
      <c r="H48" s="353"/>
      <c r="I48" s="353"/>
      <c r="J48" s="345"/>
      <c r="K48" s="360"/>
      <c r="L48" s="351"/>
    </row>
    <row r="49" spans="2:12" ht="12.75">
      <c r="B49" s="350"/>
      <c r="C49" s="359" t="s">
        <v>372</v>
      </c>
      <c r="D49" s="366" t="s">
        <v>373</v>
      </c>
      <c r="E49" s="345"/>
      <c r="F49" s="345"/>
      <c r="G49" s="345"/>
      <c r="H49" s="345"/>
      <c r="I49" s="366" t="s">
        <v>374</v>
      </c>
      <c r="J49" s="345"/>
      <c r="K49" s="345"/>
      <c r="L49" s="351"/>
    </row>
    <row r="50" spans="2:12" ht="12.75">
      <c r="B50" s="369"/>
      <c r="C50" s="356"/>
      <c r="D50" s="356"/>
      <c r="E50" s="356"/>
      <c r="F50" s="356"/>
      <c r="G50" s="356"/>
      <c r="H50" s="356"/>
      <c r="I50" s="356"/>
      <c r="J50" s="356"/>
      <c r="K50" s="356"/>
      <c r="L50" s="357"/>
    </row>
    <row r="51" spans="1:12" ht="12.75">
      <c r="A51" s="370"/>
      <c r="B51" s="371"/>
      <c r="C51" s="372"/>
      <c r="D51" s="372"/>
      <c r="E51" s="372"/>
      <c r="F51" s="372"/>
      <c r="G51" s="372"/>
      <c r="H51" s="372"/>
      <c r="I51" s="372"/>
      <c r="J51" s="372"/>
      <c r="K51" s="372"/>
      <c r="L51" s="373"/>
    </row>
    <row r="52" spans="1:12" ht="15.75">
      <c r="A52" s="374"/>
      <c r="B52" s="375" t="s">
        <v>375</v>
      </c>
      <c r="C52" s="376"/>
      <c r="D52" s="376"/>
      <c r="E52" s="376"/>
      <c r="F52" s="376"/>
      <c r="G52" s="376"/>
      <c r="H52" s="376"/>
      <c r="I52" s="376"/>
      <c r="J52" s="377" t="s">
        <v>376</v>
      </c>
      <c r="K52" s="377" t="s">
        <v>377</v>
      </c>
      <c r="L52" s="374"/>
    </row>
    <row r="53" spans="1:12" ht="12.75" customHeight="1">
      <c r="A53" s="370"/>
      <c r="B53" s="526" t="s">
        <v>378</v>
      </c>
      <c r="C53" s="526"/>
      <c r="D53" s="526"/>
      <c r="E53" s="526"/>
      <c r="F53" s="526"/>
      <c r="G53" s="526"/>
      <c r="H53" s="526"/>
      <c r="I53" s="526"/>
      <c r="J53" s="378"/>
      <c r="K53" s="378"/>
      <c r="L53" s="370"/>
    </row>
    <row r="54" spans="1:12" ht="12.75">
      <c r="A54" s="370"/>
      <c r="B54" s="379"/>
      <c r="C54" s="518" t="s">
        <v>379</v>
      </c>
      <c r="D54" s="518"/>
      <c r="E54" s="518"/>
      <c r="F54" s="518"/>
      <c r="G54" s="518"/>
      <c r="H54" s="518"/>
      <c r="I54" s="518"/>
      <c r="J54" s="380"/>
      <c r="K54" s="380"/>
      <c r="L54" s="370"/>
    </row>
    <row r="55" spans="1:12" ht="12.75">
      <c r="A55" s="370"/>
      <c r="B55" s="379"/>
      <c r="C55" s="518" t="s">
        <v>380</v>
      </c>
      <c r="D55" s="518"/>
      <c r="E55" s="518"/>
      <c r="F55" s="518"/>
      <c r="G55" s="518"/>
      <c r="H55" s="518"/>
      <c r="I55" s="518"/>
      <c r="J55" s="380"/>
      <c r="K55" s="380"/>
      <c r="L55" s="370"/>
    </row>
    <row r="56" spans="1:12" ht="12.75">
      <c r="A56" s="370"/>
      <c r="B56" s="379"/>
      <c r="C56" s="518" t="s">
        <v>380</v>
      </c>
      <c r="D56" s="518"/>
      <c r="E56" s="518"/>
      <c r="F56" s="518"/>
      <c r="G56" s="518"/>
      <c r="H56" s="518"/>
      <c r="I56" s="518"/>
      <c r="J56" s="381"/>
      <c r="K56" s="381"/>
      <c r="L56" s="370"/>
    </row>
    <row r="57" spans="1:12" ht="12.75">
      <c r="A57" s="370"/>
      <c r="B57" s="382" t="s">
        <v>381</v>
      </c>
      <c r="C57" s="383"/>
      <c r="D57" s="383"/>
      <c r="E57" s="383"/>
      <c r="F57" s="383"/>
      <c r="G57" s="383"/>
      <c r="H57" s="383"/>
      <c r="I57" s="383"/>
      <c r="J57" s="378"/>
      <c r="K57" s="378"/>
      <c r="L57" s="370"/>
    </row>
    <row r="58" spans="1:12" ht="12.75">
      <c r="A58" s="370"/>
      <c r="B58" s="379"/>
      <c r="C58" s="519" t="s">
        <v>382</v>
      </c>
      <c r="D58" s="519"/>
      <c r="E58" s="519"/>
      <c r="F58" s="519"/>
      <c r="G58" s="519"/>
      <c r="H58" s="519"/>
      <c r="I58" s="519"/>
      <c r="J58" s="381"/>
      <c r="K58" s="381"/>
      <c r="L58" s="370"/>
    </row>
    <row r="59" spans="1:12" ht="12.75">
      <c r="A59" s="370"/>
      <c r="B59" s="382" t="s">
        <v>383</v>
      </c>
      <c r="C59" s="383"/>
      <c r="D59" s="383"/>
      <c r="E59" s="383"/>
      <c r="F59" s="383"/>
      <c r="G59" s="383"/>
      <c r="H59" s="383"/>
      <c r="I59" s="383"/>
      <c r="J59" s="378"/>
      <c r="K59" s="378"/>
      <c r="L59" s="370"/>
    </row>
    <row r="60" spans="1:12" ht="12.75">
      <c r="A60" s="370"/>
      <c r="B60" s="520" t="s">
        <v>384</v>
      </c>
      <c r="C60" s="520"/>
      <c r="D60" s="520"/>
      <c r="E60" s="520"/>
      <c r="F60" s="520"/>
      <c r="G60" s="520"/>
      <c r="H60" s="520"/>
      <c r="I60" s="520"/>
      <c r="J60" s="381"/>
      <c r="K60" s="381"/>
      <c r="L60" s="370"/>
    </row>
    <row r="61" spans="1:12" ht="12.75">
      <c r="A61" s="370"/>
      <c r="B61" s="382" t="s">
        <v>385</v>
      </c>
      <c r="C61" s="383"/>
      <c r="D61" s="383"/>
      <c r="E61" s="383"/>
      <c r="F61" s="383"/>
      <c r="G61" s="383"/>
      <c r="H61" s="383"/>
      <c r="I61" s="383"/>
      <c r="J61" s="378"/>
      <c r="K61" s="378"/>
      <c r="L61" s="370"/>
    </row>
    <row r="62" spans="1:12" ht="12.75">
      <c r="A62" s="370"/>
      <c r="B62" s="379"/>
      <c r="C62" s="519" t="s">
        <v>384</v>
      </c>
      <c r="D62" s="519"/>
      <c r="E62" s="519"/>
      <c r="F62" s="519"/>
      <c r="G62" s="519"/>
      <c r="H62" s="519"/>
      <c r="I62" s="519"/>
      <c r="J62" s="381"/>
      <c r="K62" s="381"/>
      <c r="L62" s="370"/>
    </row>
    <row r="63" spans="1:12" ht="12.75">
      <c r="A63" s="370"/>
      <c r="B63" s="379"/>
      <c r="C63" s="383"/>
      <c r="D63" s="383"/>
      <c r="E63" s="383"/>
      <c r="F63" s="383"/>
      <c r="G63" s="383"/>
      <c r="H63" s="383"/>
      <c r="I63" s="383"/>
      <c r="J63" s="383"/>
      <c r="K63" s="383"/>
      <c r="L63" s="370"/>
    </row>
    <row r="64" spans="1:12" ht="12.75" customHeight="1">
      <c r="A64" s="370"/>
      <c r="B64" s="379"/>
      <c r="C64" s="383"/>
      <c r="D64" s="383"/>
      <c r="E64" s="383"/>
      <c r="F64" s="383"/>
      <c r="G64" s="383"/>
      <c r="H64" s="383"/>
      <c r="I64" s="513" t="s">
        <v>386</v>
      </c>
      <c r="J64" s="513"/>
      <c r="K64" s="514" t="s">
        <v>387</v>
      </c>
      <c r="L64" s="370"/>
    </row>
    <row r="65" spans="1:12" ht="12.75">
      <c r="A65" s="374"/>
      <c r="B65" s="384"/>
      <c r="C65" s="363"/>
      <c r="D65" s="363"/>
      <c r="E65" s="363"/>
      <c r="F65" s="363"/>
      <c r="G65" s="363"/>
      <c r="H65" s="363"/>
      <c r="I65" s="513"/>
      <c r="J65" s="513"/>
      <c r="K65" s="514"/>
      <c r="L65" s="374"/>
    </row>
    <row r="66" spans="1:12" ht="12.75">
      <c r="A66" s="374"/>
      <c r="B66" s="382" t="s">
        <v>388</v>
      </c>
      <c r="C66" s="363"/>
      <c r="D66" s="363"/>
      <c r="E66" s="363"/>
      <c r="F66" s="363"/>
      <c r="G66" s="363"/>
      <c r="H66" s="385"/>
      <c r="I66" s="386"/>
      <c r="J66" s="386" t="s">
        <v>389</v>
      </c>
      <c r="K66" s="386"/>
      <c r="L66" s="374"/>
    </row>
    <row r="67" spans="1:12" ht="12.75">
      <c r="A67" s="374"/>
      <c r="B67" s="384"/>
      <c r="C67" s="387" t="s">
        <v>390</v>
      </c>
      <c r="D67" s="363"/>
      <c r="E67" s="363"/>
      <c r="F67" s="363"/>
      <c r="G67" s="363"/>
      <c r="H67" s="363"/>
      <c r="I67" s="388"/>
      <c r="J67" s="386" t="s">
        <v>391</v>
      </c>
      <c r="K67" s="386"/>
      <c r="L67" s="374"/>
    </row>
    <row r="68" spans="1:12" ht="12.75">
      <c r="A68" s="374"/>
      <c r="B68" s="384"/>
      <c r="C68" s="363"/>
      <c r="D68" s="363"/>
      <c r="E68" s="363"/>
      <c r="F68" s="363"/>
      <c r="G68" s="363"/>
      <c r="H68" s="363"/>
      <c r="I68" s="363"/>
      <c r="J68" s="363"/>
      <c r="K68" s="363"/>
      <c r="L68" s="374"/>
    </row>
    <row r="69" spans="1:12" ht="12.75">
      <c r="A69" s="374"/>
      <c r="B69" s="382" t="s">
        <v>392</v>
      </c>
      <c r="C69" s="354"/>
      <c r="D69" s="354"/>
      <c r="E69" s="354"/>
      <c r="F69" s="354"/>
      <c r="G69" s="354"/>
      <c r="H69" s="354"/>
      <c r="I69" s="354"/>
      <c r="J69" s="363"/>
      <c r="K69" s="363"/>
      <c r="L69" s="374"/>
    </row>
    <row r="70" spans="1:12" ht="12.75">
      <c r="A70" s="374"/>
      <c r="B70" s="384"/>
      <c r="C70" s="363"/>
      <c r="D70" s="363"/>
      <c r="E70" s="363"/>
      <c r="F70" s="363"/>
      <c r="G70" s="363"/>
      <c r="H70" s="363"/>
      <c r="I70" s="363"/>
      <c r="J70" s="363"/>
      <c r="K70" s="389" t="s">
        <v>393</v>
      </c>
      <c r="L70" s="374"/>
    </row>
    <row r="71" spans="1:12" ht="12.75">
      <c r="A71" s="374"/>
      <c r="B71" s="515" t="s">
        <v>394</v>
      </c>
      <c r="C71" s="515"/>
      <c r="D71" s="390" t="s">
        <v>395</v>
      </c>
      <c r="E71" s="516" t="s">
        <v>396</v>
      </c>
      <c r="F71" s="516"/>
      <c r="G71" s="517" t="s">
        <v>397</v>
      </c>
      <c r="H71" s="517"/>
      <c r="I71" s="517"/>
      <c r="J71" s="363"/>
      <c r="K71" s="389" t="s">
        <v>398</v>
      </c>
      <c r="L71" s="374"/>
    </row>
    <row r="72" spans="1:12" ht="12.75">
      <c r="A72" s="374"/>
      <c r="B72" s="507"/>
      <c r="C72" s="507"/>
      <c r="D72" s="391"/>
      <c r="E72" s="508"/>
      <c r="F72" s="508"/>
      <c r="G72" s="509"/>
      <c r="H72" s="509"/>
      <c r="I72" s="509"/>
      <c r="J72" s="509"/>
      <c r="K72" s="386"/>
      <c r="L72" s="392" t="s">
        <v>399</v>
      </c>
    </row>
    <row r="73" spans="1:12" ht="12.75">
      <c r="A73" s="374"/>
      <c r="B73" s="510" t="s">
        <v>400</v>
      </c>
      <c r="C73" s="510"/>
      <c r="D73" s="510"/>
      <c r="E73" s="510"/>
      <c r="F73" s="510"/>
      <c r="G73" s="510"/>
      <c r="H73" s="510"/>
      <c r="I73" s="510"/>
      <c r="J73" s="510"/>
      <c r="K73" s="386"/>
      <c r="L73" s="392" t="s">
        <v>401</v>
      </c>
    </row>
    <row r="74" spans="1:12" ht="12.75">
      <c r="A74" s="374"/>
      <c r="B74" s="511" t="s">
        <v>402</v>
      </c>
      <c r="C74" s="511"/>
      <c r="D74" s="511"/>
      <c r="E74" s="511"/>
      <c r="F74" s="511"/>
      <c r="G74" s="511"/>
      <c r="H74" s="511"/>
      <c r="I74" s="511"/>
      <c r="J74" s="511"/>
      <c r="K74" s="511"/>
      <c r="L74" s="374"/>
    </row>
    <row r="75" spans="1:12" ht="12.75">
      <c r="A75" s="374"/>
      <c r="B75" s="512" t="s">
        <v>403</v>
      </c>
      <c r="C75" s="512"/>
      <c r="D75" s="512"/>
      <c r="E75" s="512"/>
      <c r="F75" s="512"/>
      <c r="G75" s="512"/>
      <c r="H75" s="512"/>
      <c r="I75" s="512"/>
      <c r="J75" s="512"/>
      <c r="K75" s="386"/>
      <c r="L75" s="374"/>
    </row>
    <row r="76" spans="1:12" ht="12.75">
      <c r="A76" s="374"/>
      <c r="B76" s="503" t="s">
        <v>404</v>
      </c>
      <c r="C76" s="503"/>
      <c r="D76" s="503"/>
      <c r="E76" s="503"/>
      <c r="F76" s="503"/>
      <c r="G76" s="503"/>
      <c r="H76" s="503"/>
      <c r="I76" s="503"/>
      <c r="J76" s="503"/>
      <c r="K76" s="386"/>
      <c r="L76" s="392" t="s">
        <v>405</v>
      </c>
    </row>
    <row r="77" spans="1:12" ht="12.75">
      <c r="A77" s="393"/>
      <c r="B77" s="394" t="s">
        <v>406</v>
      </c>
      <c r="C77" s="395"/>
      <c r="D77" s="395"/>
      <c r="E77" s="395"/>
      <c r="F77" s="395"/>
      <c r="G77" s="395"/>
      <c r="H77" s="395"/>
      <c r="I77" s="395"/>
      <c r="J77" s="395"/>
      <c r="K77" s="396"/>
      <c r="L77" s="397" t="s">
        <v>407</v>
      </c>
    </row>
    <row r="78" spans="1:12" ht="13.5" customHeight="1">
      <c r="A78" s="374"/>
      <c r="B78" s="504" t="s">
        <v>408</v>
      </c>
      <c r="C78" s="504"/>
      <c r="D78" s="504"/>
      <c r="E78" s="504"/>
      <c r="F78" s="504"/>
      <c r="G78" s="504"/>
      <c r="H78" s="504"/>
      <c r="I78" s="504"/>
      <c r="J78" s="504"/>
      <c r="K78" s="363"/>
      <c r="L78" s="374"/>
    </row>
    <row r="79" spans="1:12" ht="12.75">
      <c r="A79" s="374"/>
      <c r="B79" s="505" t="s">
        <v>409</v>
      </c>
      <c r="C79" s="505"/>
      <c r="D79" s="505"/>
      <c r="E79" s="505"/>
      <c r="F79" s="505"/>
      <c r="G79" s="505"/>
      <c r="H79" s="505"/>
      <c r="I79" s="505"/>
      <c r="J79" s="505"/>
      <c r="K79" s="398"/>
      <c r="L79" s="374"/>
    </row>
    <row r="80" spans="1:12" ht="12.75">
      <c r="A80" s="374"/>
      <c r="B80" s="399"/>
      <c r="C80" s="400"/>
      <c r="D80" s="400"/>
      <c r="E80" s="400"/>
      <c r="F80" s="400"/>
      <c r="G80" s="400"/>
      <c r="H80" s="400"/>
      <c r="I80" s="400"/>
      <c r="J80" s="400"/>
      <c r="K80" s="400"/>
      <c r="L80" s="401"/>
    </row>
    <row r="81" spans="2:12" ht="12.75">
      <c r="B81" s="350"/>
      <c r="C81" s="345"/>
      <c r="D81" s="345"/>
      <c r="E81" s="345"/>
      <c r="F81" s="345"/>
      <c r="G81" s="345"/>
      <c r="H81" s="345"/>
      <c r="I81" s="345"/>
      <c r="J81" s="345"/>
      <c r="K81" s="345"/>
      <c r="L81" s="351"/>
    </row>
    <row r="82" spans="2:12" ht="12.75">
      <c r="B82" s="350"/>
      <c r="C82" s="359" t="s">
        <v>410</v>
      </c>
      <c r="D82" s="345"/>
      <c r="E82" s="345"/>
      <c r="F82" s="352"/>
      <c r="G82" s="352"/>
      <c r="H82" s="352"/>
      <c r="I82" s="352"/>
      <c r="J82" s="352"/>
      <c r="K82" s="352"/>
      <c r="L82" s="351"/>
    </row>
    <row r="83" spans="2:12" ht="12.75">
      <c r="B83" s="350"/>
      <c r="C83" s="345"/>
      <c r="D83" s="352"/>
      <c r="E83" s="352"/>
      <c r="F83" s="352"/>
      <c r="G83" s="352"/>
      <c r="H83" s="352"/>
      <c r="I83" s="352"/>
      <c r="J83" s="352"/>
      <c r="K83" s="352"/>
      <c r="L83" s="351"/>
    </row>
    <row r="84" spans="2:12" ht="12.75">
      <c r="B84" s="350"/>
      <c r="C84" s="345"/>
      <c r="D84" s="352"/>
      <c r="E84" s="352"/>
      <c r="F84" s="352"/>
      <c r="G84" s="352"/>
      <c r="H84" s="352"/>
      <c r="I84" s="352"/>
      <c r="J84" s="352"/>
      <c r="K84" s="352"/>
      <c r="L84" s="351"/>
    </row>
    <row r="85" spans="2:12" ht="12.75">
      <c r="B85" s="350"/>
      <c r="C85" s="359" t="s">
        <v>411</v>
      </c>
      <c r="D85" s="352"/>
      <c r="E85" s="352"/>
      <c r="F85" s="352"/>
      <c r="G85" s="352"/>
      <c r="H85" s="352"/>
      <c r="I85" s="352"/>
      <c r="J85" s="352"/>
      <c r="K85" s="352"/>
      <c r="L85" s="351"/>
    </row>
    <row r="86" spans="2:12" ht="12.75">
      <c r="B86" s="350"/>
      <c r="C86" s="359" t="s">
        <v>412</v>
      </c>
      <c r="D86" s="345"/>
      <c r="E86" s="352"/>
      <c r="F86" s="352"/>
      <c r="G86" s="352"/>
      <c r="H86" s="352"/>
      <c r="I86" s="352"/>
      <c r="J86" s="352"/>
      <c r="K86" s="352"/>
      <c r="L86" s="351"/>
    </row>
    <row r="87" spans="2:12" ht="12.75">
      <c r="B87" s="350"/>
      <c r="C87" s="345"/>
      <c r="D87" s="352"/>
      <c r="E87" s="352"/>
      <c r="F87" s="352"/>
      <c r="G87" s="352"/>
      <c r="H87" s="352"/>
      <c r="I87" s="352"/>
      <c r="J87" s="352"/>
      <c r="K87" s="352"/>
      <c r="L87" s="351"/>
    </row>
    <row r="88" spans="2:12" ht="12.75">
      <c r="B88" s="350"/>
      <c r="C88" s="359" t="s">
        <v>159</v>
      </c>
      <c r="D88" s="352"/>
      <c r="E88" s="352"/>
      <c r="F88" s="352"/>
      <c r="G88" s="352"/>
      <c r="H88" s="352"/>
      <c r="I88" s="352"/>
      <c r="J88" s="352"/>
      <c r="K88" s="352"/>
      <c r="L88" s="351"/>
    </row>
    <row r="89" spans="2:12" ht="12.75">
      <c r="B89" s="350"/>
      <c r="C89" s="345"/>
      <c r="D89" s="352"/>
      <c r="E89" s="352"/>
      <c r="F89" s="352"/>
      <c r="G89" s="352"/>
      <c r="H89" s="352"/>
      <c r="I89" s="352"/>
      <c r="J89" s="352"/>
      <c r="K89" s="352"/>
      <c r="L89" s="351"/>
    </row>
    <row r="90" spans="2:12" ht="12.75">
      <c r="B90" s="350"/>
      <c r="C90" s="345"/>
      <c r="D90" s="352"/>
      <c r="E90" s="352"/>
      <c r="F90" s="352"/>
      <c r="G90" s="352"/>
      <c r="H90" s="352"/>
      <c r="I90" s="352"/>
      <c r="J90" s="352"/>
      <c r="K90" s="352"/>
      <c r="L90" s="351"/>
    </row>
    <row r="91" spans="2:12" ht="12.75">
      <c r="B91" s="350"/>
      <c r="C91" s="506" t="s">
        <v>413</v>
      </c>
      <c r="D91" s="506"/>
      <c r="E91" s="506"/>
      <c r="F91" s="506"/>
      <c r="G91" s="506"/>
      <c r="H91" s="506"/>
      <c r="I91" s="506"/>
      <c r="J91" s="506"/>
      <c r="K91" s="506"/>
      <c r="L91" s="351"/>
    </row>
    <row r="92" spans="2:12" ht="9.75" customHeight="1">
      <c r="B92" s="369"/>
      <c r="C92" s="356"/>
      <c r="D92" s="356"/>
      <c r="E92" s="356"/>
      <c r="F92" s="356"/>
      <c r="G92" s="356"/>
      <c r="H92" s="356"/>
      <c r="I92" s="356"/>
      <c r="J92" s="356"/>
      <c r="K92" s="356"/>
      <c r="L92" s="357"/>
    </row>
  </sheetData>
  <sheetProtection selectLockedCells="1" selectUnlockedCells="1"/>
  <mergeCells count="28">
    <mergeCell ref="D2:K2"/>
    <mergeCell ref="O7:V7"/>
    <mergeCell ref="C11:K11"/>
    <mergeCell ref="C12:K12"/>
    <mergeCell ref="C14:K14"/>
    <mergeCell ref="B53:I53"/>
    <mergeCell ref="C54:I54"/>
    <mergeCell ref="C55:I55"/>
    <mergeCell ref="C56:I56"/>
    <mergeCell ref="C58:I58"/>
    <mergeCell ref="B60:I60"/>
    <mergeCell ref="C62:I62"/>
    <mergeCell ref="I64:I65"/>
    <mergeCell ref="J64:J65"/>
    <mergeCell ref="K64:K65"/>
    <mergeCell ref="B71:C71"/>
    <mergeCell ref="E71:F71"/>
    <mergeCell ref="G71:I71"/>
    <mergeCell ref="B76:J76"/>
    <mergeCell ref="B78:J78"/>
    <mergeCell ref="B79:J79"/>
    <mergeCell ref="C91:K91"/>
    <mergeCell ref="B72:C72"/>
    <mergeCell ref="E72:F72"/>
    <mergeCell ref="G72:J72"/>
    <mergeCell ref="B73:J73"/>
    <mergeCell ref="B74:K74"/>
    <mergeCell ref="B75:J75"/>
  </mergeCells>
  <printOptions horizontalCentered="1"/>
  <pageMargins left="0.7479166666666667" right="0.7479166666666667" top="0.39375" bottom="0.39375" header="0.5118055555555555" footer="0.5118055555555555"/>
  <pageSetup horizontalDpi="300" verticalDpi="300" orientation="portrait" scale="88"/>
  <rowBreaks count="1" manualBreakCount="1">
    <brk id="50" max="255" man="1"/>
  </rowBreaks>
  <drawing r:id="rId1"/>
</worksheet>
</file>

<file path=xl/worksheets/sheet16.xml><?xml version="1.0" encoding="utf-8"?>
<worksheet xmlns="http://schemas.openxmlformats.org/spreadsheetml/2006/main" xmlns:r="http://schemas.openxmlformats.org/officeDocument/2006/relationships">
  <dimension ref="A1:G116"/>
  <sheetViews>
    <sheetView zoomScaleSheetLayoutView="100" zoomScalePageLayoutView="0" workbookViewId="0" topLeftCell="A1">
      <selection activeCell="A1" sqref="A1"/>
    </sheetView>
  </sheetViews>
  <sheetFormatPr defaultColWidth="9.140625" defaultRowHeight="12.75"/>
  <cols>
    <col min="1" max="1" width="3.00390625" style="60" customWidth="1"/>
    <col min="2" max="2" width="3.28125" style="60" customWidth="1"/>
    <col min="3" max="3" width="39.8515625" style="60" customWidth="1"/>
    <col min="4" max="6" width="9.140625" style="60" customWidth="1"/>
    <col min="7" max="7" width="33.7109375" style="60" customWidth="1"/>
    <col min="8" max="16384" width="9.140625" style="60" customWidth="1"/>
  </cols>
  <sheetData>
    <row r="1" ht="12.75">
      <c r="C1" s="402" t="s">
        <v>414</v>
      </c>
    </row>
    <row r="2" ht="12.75">
      <c r="C2" s="402" t="s">
        <v>415</v>
      </c>
    </row>
    <row r="4" spans="1:4" ht="15.75">
      <c r="A4" s="403"/>
      <c r="B4" s="404"/>
      <c r="C4" s="405" t="s">
        <v>416</v>
      </c>
      <c r="D4" s="60" t="str">
        <f>Notes!C45</f>
        <v>District - Unit name</v>
      </c>
    </row>
    <row r="5" spans="1:3" ht="15.75">
      <c r="A5" s="403"/>
      <c r="B5" s="404"/>
      <c r="C5" s="406" t="s">
        <v>335</v>
      </c>
    </row>
    <row r="6" spans="1:2" ht="12.75">
      <c r="A6" s="407"/>
      <c r="B6" s="65"/>
    </row>
    <row r="7" ht="15.75">
      <c r="A7" s="408" t="s">
        <v>417</v>
      </c>
    </row>
    <row r="8" spans="1:7" ht="12.75">
      <c r="A8" s="409" t="s">
        <v>418</v>
      </c>
      <c r="B8" s="405"/>
      <c r="C8" s="405"/>
      <c r="D8" s="405"/>
      <c r="E8" s="405"/>
      <c r="F8" s="405"/>
      <c r="G8" s="405"/>
    </row>
    <row r="9" spans="1:7" ht="12.75">
      <c r="A9" s="409" t="s">
        <v>419</v>
      </c>
      <c r="B9" s="405"/>
      <c r="C9" s="405"/>
      <c r="D9" s="405"/>
      <c r="E9" s="405"/>
      <c r="F9" s="405"/>
      <c r="G9" s="405"/>
    </row>
    <row r="10" spans="1:7" ht="12.75">
      <c r="A10" s="409" t="s">
        <v>420</v>
      </c>
      <c r="B10" s="405"/>
      <c r="C10" s="405"/>
      <c r="D10" s="405"/>
      <c r="E10" s="405"/>
      <c r="F10" s="405"/>
      <c r="G10" s="405"/>
    </row>
    <row r="11" spans="1:7" ht="12.75">
      <c r="A11" s="409" t="s">
        <v>421</v>
      </c>
      <c r="B11" s="405"/>
      <c r="C11" s="405"/>
      <c r="D11" s="405"/>
      <c r="E11" s="405"/>
      <c r="F11" s="405"/>
      <c r="G11" s="405"/>
    </row>
    <row r="12" ht="12.75">
      <c r="A12" s="407"/>
    </row>
    <row r="13" spans="1:7" ht="15.75">
      <c r="A13" s="410"/>
      <c r="B13" s="411"/>
      <c r="C13" s="412"/>
      <c r="D13" s="413" t="s">
        <v>376</v>
      </c>
      <c r="E13" s="414" t="s">
        <v>377</v>
      </c>
      <c r="F13" s="414" t="s">
        <v>422</v>
      </c>
      <c r="G13" s="415" t="s">
        <v>423</v>
      </c>
    </row>
    <row r="14" spans="1:7" s="420" customFormat="1" ht="49.5">
      <c r="A14" s="545"/>
      <c r="B14" s="416">
        <v>1</v>
      </c>
      <c r="C14" s="417" t="s">
        <v>424</v>
      </c>
      <c r="D14" s="418"/>
      <c r="E14" s="418"/>
      <c r="F14" s="418"/>
      <c r="G14" s="419"/>
    </row>
    <row r="15" spans="1:7" s="420" customFormat="1" ht="66">
      <c r="A15" s="545"/>
      <c r="B15" s="416">
        <v>2</v>
      </c>
      <c r="C15" s="417" t="s">
        <v>425</v>
      </c>
      <c r="D15" s="418"/>
      <c r="E15" s="418"/>
      <c r="F15" s="418"/>
      <c r="G15" s="421"/>
    </row>
    <row r="16" spans="1:7" s="420" customFormat="1" ht="49.5">
      <c r="A16" s="545"/>
      <c r="B16" s="416">
        <v>3</v>
      </c>
      <c r="C16" s="417" t="s">
        <v>426</v>
      </c>
      <c r="D16" s="418"/>
      <c r="E16" s="418"/>
      <c r="F16" s="418"/>
      <c r="G16" s="421"/>
    </row>
    <row r="17" spans="1:7" s="420" customFormat="1" ht="49.5">
      <c r="A17" s="545"/>
      <c r="B17" s="416">
        <v>4</v>
      </c>
      <c r="C17" s="417" t="s">
        <v>427</v>
      </c>
      <c r="D17" s="418"/>
      <c r="E17" s="418"/>
      <c r="F17" s="418"/>
      <c r="G17" s="421"/>
    </row>
    <row r="18" spans="1:7" s="420" customFormat="1" ht="49.5">
      <c r="A18" s="545"/>
      <c r="B18" s="416">
        <v>5</v>
      </c>
      <c r="C18" s="417" t="s">
        <v>428</v>
      </c>
      <c r="D18" s="418"/>
      <c r="E18" s="418"/>
      <c r="F18" s="418"/>
      <c r="G18" s="421"/>
    </row>
    <row r="19" spans="1:7" s="420" customFormat="1" ht="12.75" customHeight="1">
      <c r="A19" s="546" t="s">
        <v>429</v>
      </c>
      <c r="B19" s="416">
        <v>6</v>
      </c>
      <c r="C19" s="417" t="s">
        <v>430</v>
      </c>
      <c r="D19" s="418"/>
      <c r="E19" s="418"/>
      <c r="F19" s="418"/>
      <c r="G19" s="421"/>
    </row>
    <row r="20" spans="1:7" s="420" customFormat="1" ht="33">
      <c r="A20" s="546"/>
      <c r="B20" s="416">
        <v>7</v>
      </c>
      <c r="C20" s="417" t="s">
        <v>431</v>
      </c>
      <c r="D20" s="418"/>
      <c r="E20" s="418"/>
      <c r="F20" s="418"/>
      <c r="G20" s="421"/>
    </row>
    <row r="21" spans="1:7" s="420" customFormat="1" ht="33">
      <c r="A21" s="546"/>
      <c r="B21" s="416">
        <v>8</v>
      </c>
      <c r="C21" s="417" t="s">
        <v>432</v>
      </c>
      <c r="D21" s="418"/>
      <c r="E21" s="418"/>
      <c r="F21" s="418"/>
      <c r="G21" s="421"/>
    </row>
    <row r="22" spans="1:7" s="420" customFormat="1" ht="33">
      <c r="A22" s="546"/>
      <c r="B22" s="416">
        <v>9</v>
      </c>
      <c r="C22" s="417" t="s">
        <v>433</v>
      </c>
      <c r="D22" s="418"/>
      <c r="E22" s="418"/>
      <c r="F22" s="418"/>
      <c r="G22" s="421"/>
    </row>
    <row r="23" spans="1:7" s="420" customFormat="1" ht="33">
      <c r="A23" s="546"/>
      <c r="B23" s="416">
        <v>10</v>
      </c>
      <c r="C23" s="417" t="s">
        <v>434</v>
      </c>
      <c r="D23" s="418"/>
      <c r="E23" s="418"/>
      <c r="F23" s="418"/>
      <c r="G23" s="421"/>
    </row>
    <row r="24" spans="1:7" s="420" customFormat="1" ht="16.5">
      <c r="A24" s="546"/>
      <c r="B24" s="416">
        <v>11</v>
      </c>
      <c r="C24" s="417" t="s">
        <v>435</v>
      </c>
      <c r="D24" s="418"/>
      <c r="E24" s="418"/>
      <c r="F24" s="418"/>
      <c r="G24" s="421"/>
    </row>
    <row r="25" spans="1:7" s="420" customFormat="1" ht="16.5">
      <c r="A25" s="546"/>
      <c r="B25" s="416">
        <v>12</v>
      </c>
      <c r="C25" s="417" t="s">
        <v>436</v>
      </c>
      <c r="D25" s="418"/>
      <c r="E25" s="418"/>
      <c r="F25" s="418"/>
      <c r="G25" s="421"/>
    </row>
    <row r="26" spans="1:7" s="420" customFormat="1" ht="33">
      <c r="A26" s="546"/>
      <c r="B26" s="416">
        <v>13</v>
      </c>
      <c r="C26" s="417" t="s">
        <v>437</v>
      </c>
      <c r="D26" s="418"/>
      <c r="E26" s="418"/>
      <c r="F26" s="418"/>
      <c r="G26" s="421"/>
    </row>
    <row r="27" spans="1:7" s="420" customFormat="1" ht="33">
      <c r="A27" s="546"/>
      <c r="B27" s="416">
        <v>14</v>
      </c>
      <c r="C27" s="417" t="s">
        <v>438</v>
      </c>
      <c r="D27" s="418"/>
      <c r="E27" s="418"/>
      <c r="F27" s="418"/>
      <c r="G27" s="421"/>
    </row>
    <row r="28" spans="1:7" s="420" customFormat="1" ht="33">
      <c r="A28" s="546"/>
      <c r="B28" s="416">
        <v>15</v>
      </c>
      <c r="C28" s="417" t="s">
        <v>439</v>
      </c>
      <c r="D28" s="418"/>
      <c r="E28" s="418"/>
      <c r="F28" s="418"/>
      <c r="G28" s="421"/>
    </row>
    <row r="29" spans="1:7" s="420" customFormat="1" ht="16.5">
      <c r="A29" s="546"/>
      <c r="B29" s="416">
        <v>16</v>
      </c>
      <c r="C29" s="417" t="s">
        <v>440</v>
      </c>
      <c r="D29" s="418"/>
      <c r="E29" s="418"/>
      <c r="F29" s="418"/>
      <c r="G29" s="421"/>
    </row>
    <row r="30" spans="1:7" s="420" customFormat="1" ht="33">
      <c r="A30" s="546"/>
      <c r="B30" s="416">
        <v>17</v>
      </c>
      <c r="C30" s="417" t="s">
        <v>441</v>
      </c>
      <c r="D30" s="418"/>
      <c r="E30" s="418"/>
      <c r="F30" s="418"/>
      <c r="G30" s="421"/>
    </row>
    <row r="31" spans="1:7" s="420" customFormat="1" ht="15.75">
      <c r="A31" s="410"/>
      <c r="B31" s="411"/>
      <c r="C31" s="412"/>
      <c r="D31" s="413" t="s">
        <v>376</v>
      </c>
      <c r="E31" s="413" t="s">
        <v>377</v>
      </c>
      <c r="F31" s="413" t="s">
        <v>422</v>
      </c>
      <c r="G31" s="415" t="s">
        <v>423</v>
      </c>
    </row>
    <row r="32" spans="1:7" s="420" customFormat="1" ht="31.5" customHeight="1">
      <c r="A32" s="546" t="s">
        <v>442</v>
      </c>
      <c r="B32" s="416">
        <v>18</v>
      </c>
      <c r="C32" s="417" t="s">
        <v>443</v>
      </c>
      <c r="D32" s="418"/>
      <c r="E32" s="418"/>
      <c r="F32" s="418"/>
      <c r="G32" s="419"/>
    </row>
    <row r="33" spans="1:7" s="420" customFormat="1" ht="33">
      <c r="A33" s="546"/>
      <c r="B33" s="416">
        <v>19</v>
      </c>
      <c r="C33" s="417" t="s">
        <v>444</v>
      </c>
      <c r="D33" s="418"/>
      <c r="E33" s="418"/>
      <c r="F33" s="418"/>
      <c r="G33" s="421"/>
    </row>
    <row r="34" spans="1:7" s="420" customFormat="1" ht="33">
      <c r="A34" s="546"/>
      <c r="B34" s="416">
        <v>20</v>
      </c>
      <c r="C34" s="417" t="s">
        <v>445</v>
      </c>
      <c r="D34" s="418"/>
      <c r="E34" s="418"/>
      <c r="F34" s="418"/>
      <c r="G34" s="421"/>
    </row>
    <row r="35" spans="1:7" s="420" customFormat="1" ht="33">
      <c r="A35" s="546"/>
      <c r="B35" s="416">
        <v>21</v>
      </c>
      <c r="C35" s="417" t="s">
        <v>446</v>
      </c>
      <c r="D35" s="418"/>
      <c r="E35" s="418"/>
      <c r="F35" s="418"/>
      <c r="G35" s="421"/>
    </row>
    <row r="36" spans="1:7" s="420" customFormat="1" ht="12.75" customHeight="1">
      <c r="A36" s="546" t="s">
        <v>447</v>
      </c>
      <c r="B36" s="416">
        <v>22</v>
      </c>
      <c r="C36" s="417" t="s">
        <v>448</v>
      </c>
      <c r="D36" s="418"/>
      <c r="E36" s="418"/>
      <c r="F36" s="418"/>
      <c r="G36" s="421"/>
    </row>
    <row r="37" spans="1:7" s="420" customFormat="1" ht="16.5">
      <c r="A37" s="546"/>
      <c r="B37" s="416">
        <v>23</v>
      </c>
      <c r="C37" s="417" t="s">
        <v>449</v>
      </c>
      <c r="D37" s="418"/>
      <c r="E37" s="418"/>
      <c r="F37" s="418"/>
      <c r="G37" s="421"/>
    </row>
    <row r="38" spans="1:7" s="420" customFormat="1" ht="33">
      <c r="A38" s="546"/>
      <c r="B38" s="416">
        <v>24</v>
      </c>
      <c r="C38" s="417" t="s">
        <v>450</v>
      </c>
      <c r="D38" s="418"/>
      <c r="E38" s="418"/>
      <c r="F38" s="418"/>
      <c r="G38" s="421"/>
    </row>
    <row r="39" spans="1:7" s="420" customFormat="1" ht="16.5">
      <c r="A39" s="546"/>
      <c r="B39" s="416">
        <v>25</v>
      </c>
      <c r="C39" s="417" t="s">
        <v>451</v>
      </c>
      <c r="D39" s="418"/>
      <c r="E39" s="418"/>
      <c r="F39" s="418"/>
      <c r="G39" s="421"/>
    </row>
    <row r="40" spans="1:7" s="420" customFormat="1" ht="33">
      <c r="A40" s="546"/>
      <c r="B40" s="416">
        <v>26</v>
      </c>
      <c r="C40" s="417" t="s">
        <v>452</v>
      </c>
      <c r="D40" s="418"/>
      <c r="E40" s="418"/>
      <c r="F40" s="418"/>
      <c r="G40" s="421"/>
    </row>
    <row r="41" spans="1:7" s="420" customFormat="1" ht="33">
      <c r="A41" s="546"/>
      <c r="B41" s="416">
        <v>27</v>
      </c>
      <c r="C41" s="417" t="s">
        <v>453</v>
      </c>
      <c r="D41" s="418"/>
      <c r="E41" s="418"/>
      <c r="F41" s="418"/>
      <c r="G41" s="421"/>
    </row>
    <row r="42" spans="1:7" s="420" customFormat="1" ht="33">
      <c r="A42" s="546"/>
      <c r="B42" s="416">
        <v>28</v>
      </c>
      <c r="C42" s="417" t="s">
        <v>454</v>
      </c>
      <c r="D42" s="418"/>
      <c r="E42" s="418"/>
      <c r="F42" s="418"/>
      <c r="G42" s="421"/>
    </row>
    <row r="43" spans="1:7" s="420" customFormat="1" ht="16.5">
      <c r="A43" s="546"/>
      <c r="B43" s="416">
        <v>29</v>
      </c>
      <c r="C43" s="417" t="s">
        <v>455</v>
      </c>
      <c r="D43" s="418"/>
      <c r="E43" s="418"/>
      <c r="F43" s="418"/>
      <c r="G43" s="421"/>
    </row>
    <row r="44" spans="1:7" s="420" customFormat="1" ht="12.75" customHeight="1">
      <c r="A44" s="546" t="s">
        <v>456</v>
      </c>
      <c r="B44" s="416">
        <v>30</v>
      </c>
      <c r="C44" s="417" t="s">
        <v>457</v>
      </c>
      <c r="D44" s="418"/>
      <c r="E44" s="418"/>
      <c r="F44" s="418"/>
      <c r="G44" s="421"/>
    </row>
    <row r="45" spans="1:7" s="420" customFormat="1" ht="27.75" customHeight="1">
      <c r="A45" s="546"/>
      <c r="B45" s="416">
        <v>31</v>
      </c>
      <c r="C45" s="417" t="s">
        <v>458</v>
      </c>
      <c r="D45" s="418"/>
      <c r="E45" s="418"/>
      <c r="F45" s="418"/>
      <c r="G45" s="421"/>
    </row>
    <row r="46" spans="1:7" s="420" customFormat="1" ht="33">
      <c r="A46" s="546"/>
      <c r="B46" s="416">
        <v>32</v>
      </c>
      <c r="C46" s="417" t="s">
        <v>459</v>
      </c>
      <c r="D46" s="418"/>
      <c r="E46" s="418"/>
      <c r="F46" s="418"/>
      <c r="G46" s="421"/>
    </row>
    <row r="47" spans="1:7" s="420" customFormat="1" ht="16.5">
      <c r="A47" s="546"/>
      <c r="B47" s="416">
        <v>33</v>
      </c>
      <c r="C47" s="417" t="s">
        <v>460</v>
      </c>
      <c r="D47" s="418"/>
      <c r="E47" s="418"/>
      <c r="F47" s="418"/>
      <c r="G47" s="421"/>
    </row>
    <row r="48" spans="1:7" s="420" customFormat="1" ht="33">
      <c r="A48" s="546"/>
      <c r="B48" s="416">
        <v>34</v>
      </c>
      <c r="C48" s="417" t="s">
        <v>461</v>
      </c>
      <c r="D48" s="418"/>
      <c r="E48" s="418"/>
      <c r="F48" s="418"/>
      <c r="G48" s="421"/>
    </row>
    <row r="49" spans="1:2" ht="15.75">
      <c r="A49" s="422"/>
      <c r="B49" s="416"/>
    </row>
    <row r="50" ht="15.75">
      <c r="A50" s="422"/>
    </row>
    <row r="51" ht="15.75">
      <c r="A51" s="422"/>
    </row>
    <row r="52" spans="1:7" ht="18.75" customHeight="1">
      <c r="A52" s="547" t="s">
        <v>462</v>
      </c>
      <c r="B52" s="547"/>
      <c r="C52" s="547"/>
      <c r="D52" s="547"/>
      <c r="E52" s="547"/>
      <c r="F52" s="547"/>
      <c r="G52" s="547"/>
    </row>
    <row r="53" spans="1:7" ht="39" customHeight="1">
      <c r="A53" s="543" t="s">
        <v>463</v>
      </c>
      <c r="B53" s="543"/>
      <c r="C53" s="543"/>
      <c r="D53" s="543"/>
      <c r="E53" s="543"/>
      <c r="F53" s="543"/>
      <c r="G53" s="543"/>
    </row>
    <row r="54" spans="1:7" ht="52.5" customHeight="1">
      <c r="A54" s="543" t="s">
        <v>464</v>
      </c>
      <c r="B54" s="543"/>
      <c r="C54" s="543"/>
      <c r="D54" s="543"/>
      <c r="E54" s="543"/>
      <c r="F54" s="543"/>
      <c r="G54" s="543"/>
    </row>
    <row r="55" spans="1:7" ht="39" customHeight="1">
      <c r="A55" s="543" t="s">
        <v>465</v>
      </c>
      <c r="B55" s="543"/>
      <c r="C55" s="543"/>
      <c r="D55" s="543"/>
      <c r="E55" s="543"/>
      <c r="F55" s="543"/>
      <c r="G55" s="543"/>
    </row>
    <row r="56" spans="1:7" ht="30.75" customHeight="1">
      <c r="A56" s="540" t="s">
        <v>466</v>
      </c>
      <c r="B56" s="540"/>
      <c r="C56" s="540"/>
      <c r="D56" s="540"/>
      <c r="E56" s="540"/>
      <c r="F56" s="544" t="str">
        <f>Notes!$C$45</f>
        <v>District - Unit name</v>
      </c>
      <c r="G56" s="544"/>
    </row>
    <row r="57" spans="1:7" ht="12.75" customHeight="1">
      <c r="A57" s="540" t="s">
        <v>467</v>
      </c>
      <c r="B57" s="540"/>
      <c r="C57" s="540"/>
      <c r="D57" s="544"/>
      <c r="E57" s="544"/>
      <c r="F57" s="544"/>
      <c r="G57" s="544"/>
    </row>
    <row r="58" spans="1:7" ht="15" customHeight="1">
      <c r="A58" s="542" t="s">
        <v>468</v>
      </c>
      <c r="B58" s="542"/>
      <c r="C58" s="542"/>
      <c r="D58" s="542"/>
      <c r="E58" s="542"/>
      <c r="F58" s="542"/>
      <c r="G58" s="542"/>
    </row>
    <row r="59" spans="1:7" ht="30.75" customHeight="1">
      <c r="A59" s="542" t="s">
        <v>469</v>
      </c>
      <c r="B59" s="542"/>
      <c r="C59" s="542"/>
      <c r="D59" s="542"/>
      <c r="E59" s="542"/>
      <c r="F59" s="542"/>
      <c r="G59" s="542"/>
    </row>
    <row r="60" spans="1:7" ht="30.75" customHeight="1">
      <c r="A60" s="542" t="s">
        <v>470</v>
      </c>
      <c r="B60" s="542"/>
      <c r="C60" s="542"/>
      <c r="D60" s="542"/>
      <c r="E60" s="542"/>
      <c r="F60" s="542"/>
      <c r="G60" s="542"/>
    </row>
    <row r="61" spans="1:7" ht="15" customHeight="1">
      <c r="A61" s="542" t="s">
        <v>471</v>
      </c>
      <c r="B61" s="542"/>
      <c r="C61" s="542"/>
      <c r="D61" s="542"/>
      <c r="E61" s="542"/>
      <c r="F61" s="542"/>
      <c r="G61" s="542"/>
    </row>
    <row r="62" spans="1:7" ht="15" customHeight="1">
      <c r="A62" s="542" t="s">
        <v>472</v>
      </c>
      <c r="B62" s="542"/>
      <c r="C62" s="542"/>
      <c r="D62" s="542"/>
      <c r="E62" s="542"/>
      <c r="F62" s="542"/>
      <c r="G62" s="542"/>
    </row>
    <row r="63" spans="1:7" ht="15.75" customHeight="1">
      <c r="A63" s="542"/>
      <c r="B63" s="542"/>
      <c r="C63" s="542"/>
      <c r="D63" s="542"/>
      <c r="E63" s="542"/>
      <c r="F63" s="542"/>
      <c r="G63" s="542"/>
    </row>
    <row r="64" spans="1:7" ht="16.5">
      <c r="A64" s="423"/>
      <c r="B64" s="536"/>
      <c r="C64" s="536"/>
      <c r="D64" s="536"/>
      <c r="E64" s="537"/>
      <c r="F64" s="537"/>
      <c r="G64" s="424"/>
    </row>
    <row r="65" spans="1:7" ht="12.75" customHeight="1">
      <c r="A65" s="538" t="s">
        <v>473</v>
      </c>
      <c r="B65" s="538"/>
      <c r="C65" s="538"/>
      <c r="D65" s="538"/>
      <c r="E65" s="539"/>
      <c r="F65" s="539"/>
      <c r="G65" s="425" t="s">
        <v>474</v>
      </c>
    </row>
    <row r="66" spans="1:7" ht="17.25" customHeight="1">
      <c r="A66" s="540" t="s">
        <v>475</v>
      </c>
      <c r="B66" s="540"/>
      <c r="C66" s="540"/>
      <c r="D66" s="541"/>
      <c r="E66" s="541"/>
      <c r="F66" s="541"/>
      <c r="G66" s="426"/>
    </row>
    <row r="67" spans="1:7" ht="13.5" customHeight="1">
      <c r="A67" s="530"/>
      <c r="B67" s="530"/>
      <c r="C67" s="530"/>
      <c r="D67" s="530"/>
      <c r="E67" s="531"/>
      <c r="F67" s="531"/>
      <c r="G67" s="427" t="s">
        <v>476</v>
      </c>
    </row>
    <row r="68" spans="1:7" ht="12.75">
      <c r="A68" s="428"/>
      <c r="B68" s="428"/>
      <c r="C68" s="428"/>
      <c r="D68" s="428"/>
      <c r="E68" s="428"/>
      <c r="F68" s="428"/>
      <c r="G68" s="428"/>
    </row>
    <row r="69" ht="12.75">
      <c r="A69" s="429"/>
    </row>
    <row r="70" ht="15.75">
      <c r="A70" s="430"/>
    </row>
    <row r="72" ht="15.75">
      <c r="A72" s="431" t="s">
        <v>477</v>
      </c>
    </row>
    <row r="73" ht="15.75">
      <c r="A73" s="430"/>
    </row>
    <row r="74" ht="15.75">
      <c r="A74" s="430"/>
    </row>
    <row r="75" ht="15.75">
      <c r="A75" s="430"/>
    </row>
    <row r="76" ht="15.75">
      <c r="A76" s="430"/>
    </row>
    <row r="77" ht="15.75">
      <c r="A77" s="430"/>
    </row>
    <row r="78" ht="15.75">
      <c r="A78" s="430"/>
    </row>
    <row r="79" ht="15.75">
      <c r="A79" s="430"/>
    </row>
    <row r="80" ht="15.75">
      <c r="A80" s="430"/>
    </row>
    <row r="81" ht="15.75">
      <c r="A81" s="430"/>
    </row>
    <row r="82" ht="15.75">
      <c r="A82" s="430"/>
    </row>
    <row r="83" ht="15.75">
      <c r="A83" s="430"/>
    </row>
    <row r="84" ht="15.75">
      <c r="A84" s="430"/>
    </row>
    <row r="85" ht="15.75">
      <c r="A85" s="430"/>
    </row>
    <row r="86" ht="15.75">
      <c r="A86" s="430"/>
    </row>
    <row r="87" ht="15.75">
      <c r="A87" s="430"/>
    </row>
    <row r="88" ht="15.75">
      <c r="A88" s="430"/>
    </row>
    <row r="89" ht="15.75">
      <c r="A89" s="430"/>
    </row>
    <row r="90" ht="15.75">
      <c r="A90" s="430"/>
    </row>
    <row r="91" ht="15.75">
      <c r="A91" s="430"/>
    </row>
    <row r="92" ht="15.75">
      <c r="A92" s="430"/>
    </row>
    <row r="93" ht="15.75">
      <c r="A93" s="430"/>
    </row>
    <row r="94" ht="15.75">
      <c r="A94" s="430"/>
    </row>
    <row r="95" ht="15.75">
      <c r="A95" s="430"/>
    </row>
    <row r="96" ht="15.75">
      <c r="A96" s="430"/>
    </row>
    <row r="97" ht="15.75">
      <c r="A97" s="430"/>
    </row>
    <row r="98" ht="15.75">
      <c r="A98" s="430"/>
    </row>
    <row r="99" ht="15.75">
      <c r="A99" s="430"/>
    </row>
    <row r="100" ht="15.75">
      <c r="A100" s="430"/>
    </row>
    <row r="101" ht="15.75">
      <c r="A101" s="430"/>
    </row>
    <row r="102" ht="15.75">
      <c r="A102" s="430"/>
    </row>
    <row r="103" spans="1:7" ht="15.75">
      <c r="A103" s="532"/>
      <c r="B103" s="532"/>
      <c r="C103" s="532"/>
      <c r="D103" s="532"/>
      <c r="E103" s="532"/>
      <c r="F103" s="532"/>
      <c r="G103" s="532"/>
    </row>
    <row r="104" spans="1:7" ht="30.75" customHeight="1">
      <c r="A104" s="533" t="s">
        <v>478</v>
      </c>
      <c r="B104" s="533"/>
      <c r="C104" s="533"/>
      <c r="D104" s="533"/>
      <c r="E104" s="533"/>
      <c r="F104" s="533"/>
      <c r="G104" s="533"/>
    </row>
    <row r="105" spans="1:7" ht="18.75">
      <c r="A105" s="534" t="s">
        <v>479</v>
      </c>
      <c r="B105" s="534"/>
      <c r="C105" s="534"/>
      <c r="D105" s="432"/>
      <c r="E105" s="432"/>
      <c r="F105" s="432"/>
      <c r="G105" s="433"/>
    </row>
    <row r="106" spans="1:7" ht="12.75">
      <c r="A106" s="434"/>
      <c r="B106" s="432"/>
      <c r="C106" s="432"/>
      <c r="D106" s="432"/>
      <c r="E106" s="432"/>
      <c r="F106" s="432"/>
      <c r="G106" s="433"/>
    </row>
    <row r="107" spans="1:7" ht="36" customHeight="1">
      <c r="A107" s="434"/>
      <c r="B107" s="535" t="s">
        <v>480</v>
      </c>
      <c r="C107" s="535"/>
      <c r="D107" s="535"/>
      <c r="E107" s="535"/>
      <c r="F107" s="535"/>
      <c r="G107" s="535"/>
    </row>
    <row r="108" spans="1:7" ht="12.75">
      <c r="A108" s="434"/>
      <c r="B108" s="432"/>
      <c r="C108" s="432"/>
      <c r="D108" s="432"/>
      <c r="E108" s="432"/>
      <c r="F108" s="432"/>
      <c r="G108" s="433"/>
    </row>
    <row r="109" spans="1:7" ht="18.75">
      <c r="A109" s="434"/>
      <c r="B109" s="527" t="s">
        <v>481</v>
      </c>
      <c r="C109" s="527"/>
      <c r="D109" s="527"/>
      <c r="E109" s="436"/>
      <c r="F109" s="436"/>
      <c r="G109" s="437"/>
    </row>
    <row r="110" spans="1:7" ht="12.75">
      <c r="A110" s="434"/>
      <c r="B110" s="432"/>
      <c r="C110" s="432"/>
      <c r="D110" s="432"/>
      <c r="E110" s="432"/>
      <c r="F110" s="432"/>
      <c r="G110" s="433"/>
    </row>
    <row r="111" spans="1:7" ht="18.75">
      <c r="A111" s="434"/>
      <c r="B111" s="435" t="s">
        <v>482</v>
      </c>
      <c r="C111" s="432"/>
      <c r="D111" s="432"/>
      <c r="E111" s="436"/>
      <c r="F111" s="436"/>
      <c r="G111" s="437"/>
    </row>
    <row r="112" spans="1:7" ht="18.75" customHeight="1">
      <c r="A112" s="528"/>
      <c r="B112" s="528"/>
      <c r="C112" s="528"/>
      <c r="D112" s="528"/>
      <c r="E112" s="528"/>
      <c r="F112" s="528"/>
      <c r="G112" s="528"/>
    </row>
    <row r="113" spans="1:7" ht="18.75" customHeight="1">
      <c r="A113" s="528"/>
      <c r="B113" s="528"/>
      <c r="C113" s="528"/>
      <c r="D113" s="528"/>
      <c r="E113" s="528"/>
      <c r="F113" s="528"/>
      <c r="G113" s="528"/>
    </row>
    <row r="114" spans="1:7" ht="16.5" customHeight="1">
      <c r="A114" s="529"/>
      <c r="B114" s="529"/>
      <c r="C114" s="529"/>
      <c r="D114" s="529"/>
      <c r="E114" s="529"/>
      <c r="F114" s="529"/>
      <c r="G114" s="529"/>
    </row>
    <row r="115" ht="15.75">
      <c r="A115" s="430"/>
    </row>
    <row r="116" ht="15.75">
      <c r="A116" s="430"/>
    </row>
  </sheetData>
  <sheetProtection selectLockedCells="1" selectUnlockedCells="1"/>
  <mergeCells count="35">
    <mergeCell ref="A14:A18"/>
    <mergeCell ref="A19:A30"/>
    <mergeCell ref="A32:A35"/>
    <mergeCell ref="A36:A43"/>
    <mergeCell ref="A44:A48"/>
    <mergeCell ref="A52:G52"/>
    <mergeCell ref="A53:G53"/>
    <mergeCell ref="A54:G54"/>
    <mergeCell ref="A55:G55"/>
    <mergeCell ref="A56:E56"/>
    <mergeCell ref="F56:G56"/>
    <mergeCell ref="A57:C57"/>
    <mergeCell ref="D57:G57"/>
    <mergeCell ref="A58:G58"/>
    <mergeCell ref="A59:G59"/>
    <mergeCell ref="A60:G60"/>
    <mergeCell ref="A61:G61"/>
    <mergeCell ref="A62:G62"/>
    <mergeCell ref="A63:G63"/>
    <mergeCell ref="B64:D64"/>
    <mergeCell ref="E64:F64"/>
    <mergeCell ref="A65:D65"/>
    <mergeCell ref="E65:F65"/>
    <mergeCell ref="A66:C66"/>
    <mergeCell ref="D66:F66"/>
    <mergeCell ref="B109:D109"/>
    <mergeCell ref="A112:G112"/>
    <mergeCell ref="A113:G113"/>
    <mergeCell ref="A114:G114"/>
    <mergeCell ref="A67:D67"/>
    <mergeCell ref="E67:F67"/>
    <mergeCell ref="A103:G103"/>
    <mergeCell ref="A104:G104"/>
    <mergeCell ref="A105:C105"/>
    <mergeCell ref="B107:G107"/>
  </mergeCells>
  <hyperlinks>
    <hyperlink ref="A53" r:id="rId1" display="I have read the current Financial Section in Guiding Essentials.  http://forms.girlguides.ca/GuiderResources/Shared%20Documents/guiding-essentials.pdf "/>
    <hyperlink ref="A54" r:id="rId2" display="I have read the “Guidelines for Financial Records” in the Standard Financial Reporting Manual. http://forms.girlguides.ca/Shared%20Documents/StandardFinancialReportingManual/standard-financial-reporting-manual.pdf"/>
    <hyperlink ref="A55" r:id="rId3" display="I have read the BC Council Standards especially those pertaining to financial compensation and fundraising. http://www.bc-girlguides.org/WEB/Documents/BC/BCCouncilStandards_May2015.pdf"/>
  </hyperlinks>
  <printOptions/>
  <pageMargins left="0.25" right="0.25" top="0.75" bottom="0.75" header="0.5118055555555555" footer="0.5118055555555555"/>
  <pageSetup horizontalDpi="300" verticalDpi="300" orientation="portrait" scale="84"/>
  <rowBreaks count="3" manualBreakCount="3">
    <brk id="30" max="255" man="1"/>
    <brk id="50" max="255" man="1"/>
    <brk id="71" max="255" man="1"/>
  </rowBreaks>
</worksheet>
</file>

<file path=xl/worksheets/sheet17.xml><?xml version="1.0" encoding="utf-8"?>
<worksheet xmlns="http://schemas.openxmlformats.org/spreadsheetml/2006/main" xmlns:r="http://schemas.openxmlformats.org/officeDocument/2006/relationships">
  <dimension ref="A1:J23"/>
  <sheetViews>
    <sheetView zoomScalePageLayoutView="0" workbookViewId="0" topLeftCell="A1">
      <selection activeCell="A1" sqref="A1"/>
    </sheetView>
  </sheetViews>
  <sheetFormatPr defaultColWidth="9.140625" defaultRowHeight="12.75"/>
  <cols>
    <col min="1" max="4" width="9.140625" style="60" customWidth="1"/>
    <col min="5" max="5" width="7.421875" style="60" customWidth="1"/>
    <col min="6" max="16384" width="9.140625" style="60" customWidth="1"/>
  </cols>
  <sheetData>
    <row r="1" spans="1:7" ht="18.75">
      <c r="A1" s="438" t="s">
        <v>483</v>
      </c>
      <c r="B1" s="438"/>
      <c r="C1" s="438"/>
      <c r="D1" s="438"/>
      <c r="E1" s="438"/>
      <c r="F1" s="438"/>
      <c r="G1" s="438"/>
    </row>
    <row r="2" spans="1:7" ht="18.75">
      <c r="A2" s="438"/>
      <c r="B2" s="438"/>
      <c r="C2" s="438"/>
      <c r="D2" s="438"/>
      <c r="E2" s="438"/>
      <c r="F2" s="438"/>
      <c r="G2" s="438"/>
    </row>
    <row r="3" spans="1:7" ht="18.75">
      <c r="A3" s="439" t="s">
        <v>484</v>
      </c>
      <c r="B3" s="438"/>
      <c r="C3" s="438"/>
      <c r="D3" s="438"/>
      <c r="E3" s="438"/>
      <c r="F3" s="438"/>
      <c r="G3" s="438"/>
    </row>
    <row r="4" spans="1:7" ht="18.75">
      <c r="A4" s="440"/>
      <c r="B4" s="441"/>
      <c r="C4" s="441"/>
      <c r="D4" s="441"/>
      <c r="E4" s="441"/>
      <c r="F4" s="441"/>
      <c r="G4" s="441"/>
    </row>
    <row r="5" spans="1:2" ht="15.75">
      <c r="A5" s="442" t="s">
        <v>64</v>
      </c>
      <c r="B5" s="443" t="s">
        <v>485</v>
      </c>
    </row>
    <row r="6" spans="1:2" ht="15.75">
      <c r="A6" s="442" t="s">
        <v>64</v>
      </c>
      <c r="B6" s="443" t="s">
        <v>486</v>
      </c>
    </row>
    <row r="7" spans="1:2" ht="15.75">
      <c r="A7" s="442" t="s">
        <v>64</v>
      </c>
      <c r="B7" s="443" t="s">
        <v>487</v>
      </c>
    </row>
    <row r="8" spans="1:2" ht="15.75">
      <c r="A8" s="442"/>
      <c r="B8" s="443" t="s">
        <v>488</v>
      </c>
    </row>
    <row r="9" spans="1:2" ht="15.75">
      <c r="A9" s="442" t="s">
        <v>64</v>
      </c>
      <c r="B9" s="443" t="s">
        <v>489</v>
      </c>
    </row>
    <row r="10" spans="1:10" ht="17.25">
      <c r="A10" s="444" t="s">
        <v>64</v>
      </c>
      <c r="B10" s="445" t="s">
        <v>490</v>
      </c>
      <c r="C10" s="446"/>
      <c r="D10" s="446"/>
      <c r="E10" s="446"/>
      <c r="F10" s="446"/>
      <c r="G10" s="446"/>
      <c r="H10" s="446"/>
      <c r="I10" s="446"/>
      <c r="J10" s="446"/>
    </row>
    <row r="11" spans="1:2" ht="15.75">
      <c r="A11" s="442" t="s">
        <v>64</v>
      </c>
      <c r="B11" s="443" t="s">
        <v>66</v>
      </c>
    </row>
    <row r="12" spans="1:2" ht="15.75">
      <c r="A12" s="442" t="s">
        <v>64</v>
      </c>
      <c r="B12" s="443" t="s">
        <v>491</v>
      </c>
    </row>
    <row r="13" spans="1:2" ht="15.75">
      <c r="A13" s="442" t="s">
        <v>64</v>
      </c>
      <c r="B13" s="443" t="s">
        <v>492</v>
      </c>
    </row>
    <row r="14" spans="1:2" ht="15.75">
      <c r="A14" s="442" t="s">
        <v>64</v>
      </c>
      <c r="B14" s="443" t="s">
        <v>493</v>
      </c>
    </row>
    <row r="15" spans="1:2" ht="15.75">
      <c r="A15" s="442" t="s">
        <v>64</v>
      </c>
      <c r="B15" s="443" t="s">
        <v>494</v>
      </c>
    </row>
    <row r="16" spans="1:2" ht="15.75">
      <c r="A16" s="442" t="s">
        <v>64</v>
      </c>
      <c r="B16" s="443" t="s">
        <v>495</v>
      </c>
    </row>
    <row r="17" spans="1:2" ht="15.75">
      <c r="A17" s="442" t="s">
        <v>64</v>
      </c>
      <c r="B17" s="443" t="s">
        <v>70</v>
      </c>
    </row>
    <row r="18" spans="1:2" ht="15.75">
      <c r="A18" s="442" t="s">
        <v>64</v>
      </c>
      <c r="B18" s="443" t="s">
        <v>496</v>
      </c>
    </row>
    <row r="19" spans="1:2" ht="15.75">
      <c r="A19" s="442" t="s">
        <v>64</v>
      </c>
      <c r="B19" s="443" t="s">
        <v>497</v>
      </c>
    </row>
    <row r="20" spans="1:2" ht="15.75">
      <c r="A20" s="442" t="s">
        <v>64</v>
      </c>
      <c r="B20" s="443" t="s">
        <v>498</v>
      </c>
    </row>
    <row r="21" spans="1:2" ht="15.75">
      <c r="A21" s="442" t="s">
        <v>64</v>
      </c>
      <c r="B21" s="443" t="s">
        <v>499</v>
      </c>
    </row>
    <row r="22" spans="1:2" ht="15.75">
      <c r="A22" s="442" t="s">
        <v>64</v>
      </c>
      <c r="B22" s="443" t="s">
        <v>500</v>
      </c>
    </row>
    <row r="23" ht="14.25">
      <c r="A23" s="442"/>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B2:J27"/>
  <sheetViews>
    <sheetView zoomScalePageLayoutView="0" workbookViewId="0" topLeftCell="A1">
      <selection activeCell="L16" sqref="L16"/>
    </sheetView>
  </sheetViews>
  <sheetFormatPr defaultColWidth="8.7109375" defaultRowHeight="12.75"/>
  <cols>
    <col min="1" max="3" width="8.7109375" style="0" customWidth="1"/>
    <col min="4" max="4" width="2.7109375" style="0" customWidth="1"/>
  </cols>
  <sheetData>
    <row r="2" ht="12.75">
      <c r="E2" s="447" t="s">
        <v>414</v>
      </c>
    </row>
    <row r="4" ht="12.75">
      <c r="E4" s="447" t="s">
        <v>501</v>
      </c>
    </row>
    <row r="7" spans="2:10" ht="12.75">
      <c r="B7" s="448" t="s">
        <v>502</v>
      </c>
      <c r="D7" s="449"/>
      <c r="E7" s="449"/>
      <c r="F7" s="449"/>
      <c r="G7" s="449"/>
      <c r="H7" s="449"/>
      <c r="I7" s="449"/>
      <c r="J7" s="449"/>
    </row>
    <row r="9" spans="2:10" ht="12.75">
      <c r="B9" s="448" t="s">
        <v>503</v>
      </c>
      <c r="D9" s="449"/>
      <c r="E9" s="449"/>
      <c r="F9" s="449"/>
      <c r="G9" s="449"/>
      <c r="H9" s="449"/>
      <c r="I9" s="449"/>
      <c r="J9" s="449"/>
    </row>
    <row r="11" spans="2:10" ht="12.75">
      <c r="B11" s="448" t="s">
        <v>504</v>
      </c>
      <c r="D11" s="450"/>
      <c r="E11" s="450"/>
      <c r="F11" s="450"/>
      <c r="G11" s="451" t="s">
        <v>505</v>
      </c>
      <c r="H11" s="450"/>
      <c r="I11" s="450"/>
      <c r="J11" s="450"/>
    </row>
    <row r="14" spans="2:10" ht="12.75">
      <c r="B14" s="448" t="s">
        <v>506</v>
      </c>
      <c r="F14" s="450"/>
      <c r="G14" s="450"/>
      <c r="H14" s="450"/>
      <c r="I14" s="450"/>
      <c r="J14" s="450"/>
    </row>
    <row r="17" ht="12.75">
      <c r="B17" s="447" t="s">
        <v>507</v>
      </c>
    </row>
    <row r="18" ht="12.75">
      <c r="B18" s="448" t="s">
        <v>508</v>
      </c>
    </row>
    <row r="19" spans="2:10" ht="24.75" customHeight="1">
      <c r="B19" s="548" t="s">
        <v>509</v>
      </c>
      <c r="C19" s="548"/>
      <c r="D19" s="548"/>
      <c r="E19" s="548"/>
      <c r="F19" s="548"/>
      <c r="G19" s="548"/>
      <c r="H19" s="548"/>
      <c r="I19" s="548"/>
      <c r="J19" s="548"/>
    </row>
    <row r="21" ht="12.75">
      <c r="B21" s="452"/>
    </row>
    <row r="22" ht="12.75">
      <c r="B22" s="453"/>
    </row>
    <row r="24" spans="2:10" ht="40.5" customHeight="1">
      <c r="B24" s="548" t="s">
        <v>510</v>
      </c>
      <c r="C24" s="548"/>
      <c r="D24" s="548"/>
      <c r="E24" s="548"/>
      <c r="F24" s="548"/>
      <c r="G24" s="548"/>
      <c r="H24" s="548"/>
      <c r="I24" s="548"/>
      <c r="J24" s="548"/>
    </row>
    <row r="27" spans="2:10" ht="26.25" customHeight="1">
      <c r="B27" s="548" t="s">
        <v>511</v>
      </c>
      <c r="C27" s="548"/>
      <c r="D27" s="548"/>
      <c r="E27" s="548"/>
      <c r="F27" s="548"/>
      <c r="G27" s="548"/>
      <c r="H27" s="548"/>
      <c r="I27" s="548"/>
      <c r="J27" s="548"/>
    </row>
  </sheetData>
  <sheetProtection selectLockedCells="1" selectUnlockedCells="1"/>
  <mergeCells count="3">
    <mergeCell ref="B19:J19"/>
    <mergeCell ref="B24:J24"/>
    <mergeCell ref="B27:J27"/>
  </mergeCells>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L27"/>
  <sheetViews>
    <sheetView zoomScalePageLayoutView="0" workbookViewId="0" topLeftCell="A1">
      <selection activeCell="A13" sqref="A13"/>
    </sheetView>
  </sheetViews>
  <sheetFormatPr defaultColWidth="8.7109375" defaultRowHeight="12.75"/>
  <sheetData>
    <row r="1" spans="1:7" ht="18.75">
      <c r="A1" s="15" t="s">
        <v>62</v>
      </c>
      <c r="B1" s="15"/>
      <c r="C1" s="15"/>
      <c r="D1" s="15"/>
      <c r="E1" s="15"/>
      <c r="F1" s="15"/>
      <c r="G1" s="15"/>
    </row>
    <row r="2" spans="1:7" ht="18.75">
      <c r="A2" s="15"/>
      <c r="B2" s="15"/>
      <c r="C2" s="15"/>
      <c r="D2" s="15"/>
      <c r="E2" s="15"/>
      <c r="F2" s="15"/>
      <c r="G2" s="15"/>
    </row>
    <row r="3" spans="1:7" ht="18.75">
      <c r="A3" s="16" t="s">
        <v>63</v>
      </c>
      <c r="B3" s="15"/>
      <c r="C3" s="15"/>
      <c r="D3" s="15"/>
      <c r="E3" s="15"/>
      <c r="F3" s="15"/>
      <c r="G3" s="15"/>
    </row>
    <row r="4" spans="1:7" ht="18.75">
      <c r="A4" s="17"/>
      <c r="B4" s="18"/>
      <c r="C4" s="18"/>
      <c r="D4" s="18"/>
      <c r="E4" s="18"/>
      <c r="F4" s="18"/>
      <c r="G4" s="18"/>
    </row>
    <row r="5" spans="1:2" ht="15.75">
      <c r="A5" s="19" t="s">
        <v>64</v>
      </c>
      <c r="B5" s="20" t="s">
        <v>65</v>
      </c>
    </row>
    <row r="6" spans="1:2" ht="15.75">
      <c r="A6" s="19" t="s">
        <v>64</v>
      </c>
      <c r="B6" s="20" t="s">
        <v>66</v>
      </c>
    </row>
    <row r="7" spans="1:2" ht="15.75">
      <c r="A7" s="19" t="s">
        <v>64</v>
      </c>
      <c r="B7" s="20" t="s">
        <v>67</v>
      </c>
    </row>
    <row r="8" spans="1:2" ht="15.75">
      <c r="A8" s="19" t="s">
        <v>64</v>
      </c>
      <c r="B8" s="20" t="s">
        <v>68</v>
      </c>
    </row>
    <row r="9" spans="1:2" ht="15.75">
      <c r="A9" s="19"/>
      <c r="B9" s="20" t="s">
        <v>69</v>
      </c>
    </row>
    <row r="10" spans="1:9" ht="17.25">
      <c r="A10" s="21" t="s">
        <v>64</v>
      </c>
      <c r="B10" s="20" t="s">
        <v>70</v>
      </c>
      <c r="C10" s="22"/>
      <c r="D10" s="22"/>
      <c r="E10" s="22"/>
      <c r="F10" s="22"/>
      <c r="G10" s="22"/>
      <c r="H10" s="22"/>
      <c r="I10" s="22"/>
    </row>
    <row r="11" spans="1:2" ht="15.75">
      <c r="A11" s="19" t="s">
        <v>64</v>
      </c>
      <c r="B11" s="20" t="s">
        <v>71</v>
      </c>
    </row>
    <row r="12" spans="1:12" ht="15.75">
      <c r="A12" s="19" t="s">
        <v>64</v>
      </c>
      <c r="B12" s="20" t="s">
        <v>72</v>
      </c>
      <c r="L12" s="20"/>
    </row>
    <row r="13" spans="1:12" ht="15.75">
      <c r="A13" s="19"/>
      <c r="L13" s="20"/>
    </row>
    <row r="14" spans="1:12" ht="15.75">
      <c r="A14" s="19"/>
      <c r="L14" s="20"/>
    </row>
    <row r="15" spans="1:12" ht="15.75">
      <c r="A15" s="19"/>
      <c r="L15" s="23"/>
    </row>
    <row r="16" spans="1:12" ht="15.75">
      <c r="A16" s="19"/>
      <c r="L16" s="20"/>
    </row>
    <row r="17" spans="1:12" ht="15.75">
      <c r="A17" s="19"/>
      <c r="L17" s="20"/>
    </row>
    <row r="18" ht="14.25">
      <c r="A18" s="19"/>
    </row>
    <row r="19" spans="1:12" ht="15.75">
      <c r="A19" s="19"/>
      <c r="L19" s="20"/>
    </row>
    <row r="20" spans="1:12" ht="15.75">
      <c r="A20" s="19"/>
      <c r="L20" s="20"/>
    </row>
    <row r="21" spans="1:12" ht="15.75">
      <c r="A21" s="19"/>
      <c r="L21" s="20"/>
    </row>
    <row r="22" spans="1:12" ht="15.75">
      <c r="A22" s="19"/>
      <c r="L22" s="20"/>
    </row>
    <row r="23" ht="15.75">
      <c r="L23" s="20"/>
    </row>
    <row r="24" ht="15.75">
      <c r="L24" s="20"/>
    </row>
    <row r="25" ht="15.75">
      <c r="L25" s="20"/>
    </row>
    <row r="26" ht="15.75">
      <c r="L26" s="20"/>
    </row>
    <row r="27" ht="15.75">
      <c r="L27" s="20"/>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1">
      <selection activeCell="O8" sqref="O8"/>
    </sheetView>
  </sheetViews>
  <sheetFormatPr defaultColWidth="9.140625" defaultRowHeight="12.75"/>
  <cols>
    <col min="1" max="1" width="31.28125" style="24" customWidth="1"/>
    <col min="2" max="3" width="6.8515625" style="24" customWidth="1"/>
    <col min="4" max="4" width="10.28125" style="24" customWidth="1"/>
    <col min="5" max="5" width="5.7109375" style="24" customWidth="1"/>
    <col min="6" max="6" width="6.8515625" style="24" customWidth="1"/>
    <col min="7" max="7" width="6.57421875" style="24" customWidth="1"/>
    <col min="8" max="8" width="8.140625" style="24" customWidth="1"/>
    <col min="9" max="9" width="17.8515625" style="24" customWidth="1"/>
    <col min="10" max="16384" width="9.140625" style="24" customWidth="1"/>
  </cols>
  <sheetData>
    <row r="1" spans="2:3" ht="24" customHeight="1">
      <c r="B1" s="25" t="s">
        <v>73</v>
      </c>
      <c r="C1" s="25"/>
    </row>
    <row r="2" spans="2:3" ht="16.5" customHeight="1">
      <c r="B2" s="25"/>
      <c r="C2" s="25"/>
    </row>
    <row r="3" spans="2:4" ht="3.75" customHeight="1">
      <c r="B3" s="26"/>
      <c r="C3" s="26"/>
      <c r="D3" s="26"/>
    </row>
    <row r="4" spans="2:10" ht="19.5" customHeight="1">
      <c r="B4" s="454" t="s">
        <v>74</v>
      </c>
      <c r="C4" s="454"/>
      <c r="D4" s="454"/>
      <c r="H4" s="27"/>
      <c r="I4" s="27"/>
      <c r="J4" s="27"/>
    </row>
    <row r="7" spans="1:10" ht="15">
      <c r="A7" s="24" t="s">
        <v>75</v>
      </c>
      <c r="B7" s="28" t="str">
        <f>Notes!C45</f>
        <v>District - Unit name</v>
      </c>
      <c r="C7" s="28"/>
      <c r="D7" s="28"/>
      <c r="E7" s="28"/>
      <c r="F7" s="28"/>
      <c r="G7" s="28"/>
      <c r="H7" s="28"/>
      <c r="I7" s="29"/>
      <c r="J7" s="29"/>
    </row>
    <row r="8" spans="1:9" ht="15">
      <c r="A8" s="24" t="s">
        <v>76</v>
      </c>
      <c r="B8" s="28"/>
      <c r="C8" s="28"/>
      <c r="D8" s="28"/>
      <c r="E8" s="28"/>
      <c r="F8" s="28"/>
      <c r="G8" s="28"/>
      <c r="H8" s="28"/>
      <c r="I8" s="29"/>
    </row>
    <row r="10" spans="1:10" ht="15">
      <c r="A10" s="30"/>
      <c r="B10" s="31" t="s">
        <v>77</v>
      </c>
      <c r="C10" s="31" t="s">
        <v>77</v>
      </c>
      <c r="D10" s="31"/>
      <c r="E10" s="31" t="s">
        <v>77</v>
      </c>
      <c r="F10" s="31" t="s">
        <v>77</v>
      </c>
      <c r="G10" s="31" t="s">
        <v>77</v>
      </c>
      <c r="H10" s="31" t="s">
        <v>77</v>
      </c>
      <c r="I10" s="31"/>
      <c r="J10" s="31"/>
    </row>
    <row r="11" spans="1:10" ht="38.25" customHeight="1">
      <c r="A11" s="32" t="s">
        <v>78</v>
      </c>
      <c r="B11" s="33" t="s">
        <v>79</v>
      </c>
      <c r="C11" s="33" t="s">
        <v>80</v>
      </c>
      <c r="D11" s="33" t="s">
        <v>81</v>
      </c>
      <c r="E11" s="34" t="s">
        <v>82</v>
      </c>
      <c r="F11" s="34" t="s">
        <v>83</v>
      </c>
      <c r="G11" s="34" t="s">
        <v>84</v>
      </c>
      <c r="H11" s="34" t="s">
        <v>85</v>
      </c>
      <c r="I11" s="33" t="s">
        <v>86</v>
      </c>
      <c r="J11" s="35" t="s">
        <v>87</v>
      </c>
    </row>
    <row r="12" spans="1:10" ht="19.5" customHeight="1">
      <c r="A12" s="36"/>
      <c r="B12" s="37"/>
      <c r="C12" s="38"/>
      <c r="D12" s="39">
        <f>+B12+C12</f>
        <v>0</v>
      </c>
      <c r="E12" s="40"/>
      <c r="F12" s="40"/>
      <c r="G12" s="40"/>
      <c r="H12" s="40"/>
      <c r="I12" s="39"/>
      <c r="J12" s="38"/>
    </row>
    <row r="13" spans="1:10" ht="19.5" customHeight="1">
      <c r="A13" s="36"/>
      <c r="B13" s="38"/>
      <c r="C13" s="38"/>
      <c r="D13" s="39">
        <f aca="true" t="shared" si="0" ref="D13:D24">+B13+C13</f>
        <v>0</v>
      </c>
      <c r="E13" s="40"/>
      <c r="F13" s="40"/>
      <c r="G13" s="40"/>
      <c r="H13" s="40"/>
      <c r="I13" s="39"/>
      <c r="J13" s="38"/>
    </row>
    <row r="14" spans="1:10" ht="19.5" customHeight="1">
      <c r="A14" s="36"/>
      <c r="B14" s="37"/>
      <c r="C14" s="38"/>
      <c r="D14" s="39">
        <f t="shared" si="0"/>
        <v>0</v>
      </c>
      <c r="E14" s="40"/>
      <c r="F14" s="40"/>
      <c r="G14" s="40"/>
      <c r="H14" s="40"/>
      <c r="I14" s="39"/>
      <c r="J14" s="38"/>
    </row>
    <row r="15" spans="1:10" ht="19.5" customHeight="1">
      <c r="A15" s="36"/>
      <c r="B15" s="38"/>
      <c r="C15" s="37"/>
      <c r="D15" s="39">
        <f t="shared" si="0"/>
        <v>0</v>
      </c>
      <c r="E15" s="40"/>
      <c r="F15" s="40"/>
      <c r="G15" s="40"/>
      <c r="H15" s="40"/>
      <c r="I15" s="39"/>
      <c r="J15" s="38"/>
    </row>
    <row r="16" spans="1:10" ht="19.5" customHeight="1">
      <c r="A16" s="36"/>
      <c r="B16" s="38"/>
      <c r="C16" s="38"/>
      <c r="D16" s="39">
        <f t="shared" si="0"/>
        <v>0</v>
      </c>
      <c r="E16" s="40"/>
      <c r="F16" s="40"/>
      <c r="G16" s="40"/>
      <c r="H16" s="40"/>
      <c r="I16" s="39"/>
      <c r="J16" s="38"/>
    </row>
    <row r="17" spans="1:10" ht="19.5" customHeight="1">
      <c r="A17" s="36"/>
      <c r="B17" s="38"/>
      <c r="C17" s="38"/>
      <c r="D17" s="39">
        <f t="shared" si="0"/>
        <v>0</v>
      </c>
      <c r="E17" s="40"/>
      <c r="F17" s="40"/>
      <c r="G17" s="40"/>
      <c r="H17" s="40"/>
      <c r="I17" s="39"/>
      <c r="J17" s="38"/>
    </row>
    <row r="18" spans="1:10" ht="19.5" customHeight="1">
      <c r="A18" s="36"/>
      <c r="B18" s="38"/>
      <c r="C18" s="38"/>
      <c r="D18" s="39">
        <f t="shared" si="0"/>
        <v>0</v>
      </c>
      <c r="E18" s="40"/>
      <c r="F18" s="40"/>
      <c r="G18" s="40"/>
      <c r="H18" s="40"/>
      <c r="I18" s="39"/>
      <c r="J18" s="38"/>
    </row>
    <row r="19" spans="1:10" ht="19.5" customHeight="1">
      <c r="A19" s="36"/>
      <c r="B19" s="38"/>
      <c r="C19" s="38"/>
      <c r="D19" s="39">
        <f t="shared" si="0"/>
        <v>0</v>
      </c>
      <c r="E19" s="40"/>
      <c r="F19" s="40"/>
      <c r="G19" s="40"/>
      <c r="H19" s="40"/>
      <c r="I19" s="39"/>
      <c r="J19" s="38"/>
    </row>
    <row r="20" spans="1:10" ht="19.5" customHeight="1">
      <c r="A20" s="36"/>
      <c r="B20" s="38"/>
      <c r="C20" s="38"/>
      <c r="D20" s="39">
        <f t="shared" si="0"/>
        <v>0</v>
      </c>
      <c r="E20" s="40"/>
      <c r="F20" s="40"/>
      <c r="G20" s="40"/>
      <c r="H20" s="40"/>
      <c r="I20" s="39"/>
      <c r="J20" s="38"/>
    </row>
    <row r="21" spans="1:10" ht="19.5" customHeight="1">
      <c r="A21" s="36"/>
      <c r="B21" s="38"/>
      <c r="C21" s="38"/>
      <c r="D21" s="39">
        <f t="shared" si="0"/>
        <v>0</v>
      </c>
      <c r="E21" s="40"/>
      <c r="F21" s="40"/>
      <c r="G21" s="40"/>
      <c r="H21" s="40"/>
      <c r="I21" s="39"/>
      <c r="J21" s="38"/>
    </row>
    <row r="22" spans="1:10" ht="19.5" customHeight="1">
      <c r="A22" s="36"/>
      <c r="B22" s="38"/>
      <c r="C22" s="38"/>
      <c r="D22" s="39">
        <f t="shared" si="0"/>
        <v>0</v>
      </c>
      <c r="E22" s="40"/>
      <c r="F22" s="40"/>
      <c r="G22" s="40"/>
      <c r="H22" s="40"/>
      <c r="I22" s="39"/>
      <c r="J22" s="38"/>
    </row>
    <row r="23" spans="1:10" ht="19.5" customHeight="1">
      <c r="A23" s="36"/>
      <c r="B23" s="38"/>
      <c r="C23" s="38"/>
      <c r="D23" s="39">
        <f t="shared" si="0"/>
        <v>0</v>
      </c>
      <c r="E23" s="40"/>
      <c r="F23" s="40"/>
      <c r="G23" s="40"/>
      <c r="H23" s="40"/>
      <c r="I23" s="39"/>
      <c r="J23" s="38"/>
    </row>
    <row r="24" spans="1:10" ht="19.5" customHeight="1">
      <c r="A24" s="36"/>
      <c r="B24" s="38"/>
      <c r="C24" s="38"/>
      <c r="D24" s="39">
        <f t="shared" si="0"/>
        <v>0</v>
      </c>
      <c r="E24" s="40"/>
      <c r="F24" s="40"/>
      <c r="G24" s="40"/>
      <c r="H24" s="40"/>
      <c r="I24" s="39"/>
      <c r="J24" s="38"/>
    </row>
    <row r="25" spans="1:10" ht="19.5" customHeight="1">
      <c r="A25" s="41" t="s">
        <v>88</v>
      </c>
      <c r="B25" s="37">
        <f aca="true" t="shared" si="1" ref="B25:H25">SUM(B12:B24)</f>
        <v>0</v>
      </c>
      <c r="C25" s="37">
        <f t="shared" si="1"/>
        <v>0</v>
      </c>
      <c r="D25" s="42">
        <f t="shared" si="1"/>
        <v>0</v>
      </c>
      <c r="E25" s="42">
        <f t="shared" si="1"/>
        <v>0</v>
      </c>
      <c r="F25" s="42">
        <f t="shared" si="1"/>
        <v>0</v>
      </c>
      <c r="G25" s="42">
        <f t="shared" si="1"/>
        <v>0</v>
      </c>
      <c r="H25" s="42">
        <f t="shared" si="1"/>
        <v>0</v>
      </c>
      <c r="I25" s="39"/>
      <c r="J25" s="38"/>
    </row>
    <row r="26" spans="1:10" ht="19.5" customHeight="1">
      <c r="A26" s="43"/>
      <c r="B26" s="43"/>
      <c r="C26" s="43"/>
      <c r="D26" s="44"/>
      <c r="E26" s="45"/>
      <c r="F26" s="45"/>
      <c r="G26" s="45"/>
      <c r="H26" s="45"/>
      <c r="I26" s="45"/>
      <c r="J26" s="29"/>
    </row>
    <row r="27" spans="1:4" ht="15">
      <c r="A27" s="24" t="s">
        <v>89</v>
      </c>
      <c r="D27" s="24">
        <f>+C25</f>
        <v>0</v>
      </c>
    </row>
    <row r="28" spans="1:9" ht="15">
      <c r="A28" s="24" t="s">
        <v>90</v>
      </c>
      <c r="C28" s="46" t="s">
        <v>91</v>
      </c>
      <c r="D28" s="47">
        <f>+B28*100</f>
        <v>0</v>
      </c>
      <c r="E28" s="45"/>
      <c r="F28" s="45"/>
      <c r="G28" s="45"/>
      <c r="H28" s="29"/>
      <c r="I28" s="29"/>
    </row>
    <row r="29" spans="3:9" ht="15">
      <c r="C29" s="46" t="s">
        <v>92</v>
      </c>
      <c r="D29" s="47">
        <f>+B29*50</f>
        <v>0</v>
      </c>
      <c r="E29" s="45"/>
      <c r="F29" s="45"/>
      <c r="G29" s="45"/>
      <c r="H29" s="29"/>
      <c r="I29" s="29"/>
    </row>
    <row r="30" spans="3:9" ht="15">
      <c r="C30" s="46" t="s">
        <v>93</v>
      </c>
      <c r="D30" s="47">
        <f>+B30*20</f>
        <v>0</v>
      </c>
      <c r="E30" s="45"/>
      <c r="F30" s="45"/>
      <c r="G30" s="45"/>
      <c r="H30" s="29"/>
      <c r="I30" s="29"/>
    </row>
    <row r="31" spans="3:9" ht="15">
      <c r="C31" s="46" t="s">
        <v>94</v>
      </c>
      <c r="D31" s="47">
        <f>+B31*10</f>
        <v>0</v>
      </c>
      <c r="E31" s="29"/>
      <c r="F31" s="29"/>
      <c r="G31" s="29"/>
      <c r="H31" s="29"/>
      <c r="I31" s="29"/>
    </row>
    <row r="32" spans="1:9" ht="18.75">
      <c r="A32" s="25"/>
      <c r="B32" s="48"/>
      <c r="C32" s="46" t="s">
        <v>95</v>
      </c>
      <c r="D32" s="47">
        <f>+B32*5</f>
        <v>0</v>
      </c>
      <c r="E32" s="49"/>
      <c r="F32" s="49"/>
      <c r="G32" s="49"/>
      <c r="H32" s="49"/>
      <c r="I32" s="49"/>
    </row>
    <row r="33" spans="1:9" ht="18.75">
      <c r="A33" s="25"/>
      <c r="B33" s="25"/>
      <c r="C33" s="46" t="s">
        <v>96</v>
      </c>
      <c r="D33" s="47">
        <f>+B33*2</f>
        <v>0</v>
      </c>
      <c r="E33" s="49"/>
      <c r="F33" s="49"/>
      <c r="G33" s="49"/>
      <c r="H33" s="49"/>
      <c r="I33" s="49"/>
    </row>
    <row r="34" spans="1:9" ht="18.75">
      <c r="A34" s="25"/>
      <c r="B34" s="25"/>
      <c r="C34" s="46" t="s">
        <v>97</v>
      </c>
      <c r="D34" s="47">
        <f>+B34*1</f>
        <v>0</v>
      </c>
      <c r="E34" s="49"/>
      <c r="F34" s="49"/>
      <c r="G34" s="49"/>
      <c r="H34" s="49"/>
      <c r="I34" s="49"/>
    </row>
    <row r="35" spans="1:9" ht="18.75">
      <c r="A35" s="25" t="s">
        <v>98</v>
      </c>
      <c r="B35" s="25"/>
      <c r="C35" s="25"/>
      <c r="D35" s="49"/>
      <c r="E35" s="49"/>
      <c r="F35" s="49"/>
      <c r="G35" s="49"/>
      <c r="H35" s="49"/>
      <c r="I35" s="49"/>
    </row>
    <row r="36" spans="1:9" ht="18.75">
      <c r="A36" s="25" t="s">
        <v>99</v>
      </c>
      <c r="B36" s="25"/>
      <c r="C36" s="25"/>
      <c r="D36" s="49"/>
      <c r="E36" s="49"/>
      <c r="F36" s="49"/>
      <c r="G36" s="49"/>
      <c r="H36" s="49"/>
      <c r="I36" s="49"/>
    </row>
    <row r="37" spans="1:9" ht="18.75">
      <c r="A37" s="25" t="s">
        <v>100</v>
      </c>
      <c r="B37" s="25"/>
      <c r="C37" s="25"/>
      <c r="D37" s="44">
        <f>SUM(D27:D36)</f>
        <v>0</v>
      </c>
      <c r="E37" s="49" t="s">
        <v>101</v>
      </c>
      <c r="F37" s="49"/>
      <c r="G37" s="49"/>
      <c r="H37" s="49"/>
      <c r="I37" s="49"/>
    </row>
    <row r="38" spans="1:9" ht="18.75">
      <c r="A38" s="25"/>
      <c r="B38" s="25"/>
      <c r="C38" s="25"/>
      <c r="D38" s="49"/>
      <c r="E38" s="49"/>
      <c r="F38" s="49"/>
      <c r="G38" s="49"/>
      <c r="H38" s="49"/>
      <c r="I38" s="49"/>
    </row>
    <row r="39" spans="1:6" ht="15">
      <c r="A39" s="50" t="s">
        <v>102</v>
      </c>
      <c r="B39" s="28"/>
      <c r="C39" s="28"/>
      <c r="D39" s="28"/>
      <c r="E39" s="28"/>
      <c r="F39" s="29"/>
    </row>
    <row r="40" ht="26.25">
      <c r="A40" s="51" t="s">
        <v>103</v>
      </c>
    </row>
    <row r="41" ht="15">
      <c r="A41" s="24" t="s">
        <v>104</v>
      </c>
    </row>
  </sheetData>
  <sheetProtection selectLockedCells="1" selectUnlockedCells="1"/>
  <mergeCells count="1">
    <mergeCell ref="B4:D4"/>
  </mergeCells>
  <printOptions/>
  <pageMargins left="0.3333333333333333" right="0.23958333333333334" top="0.19652777777777777" bottom="0.19652777777777777" header="0.5118055555555555" footer="0.5118055555555555"/>
  <pageSetup fitToHeight="1" fitToWidth="1" horizontalDpi="300" verticalDpi="300" orientation="portrait"/>
  <drawing r:id="rId1"/>
</worksheet>
</file>

<file path=xl/worksheets/sheet4.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
      <selection activeCell="D12" sqref="D12"/>
    </sheetView>
  </sheetViews>
  <sheetFormatPr defaultColWidth="9.140625" defaultRowHeight="12.75"/>
  <cols>
    <col min="1" max="1" width="31.28125" style="24" customWidth="1"/>
    <col min="2" max="2" width="35.421875" style="24" customWidth="1"/>
    <col min="3" max="3" width="13.8515625" style="24" customWidth="1"/>
    <col min="4" max="5" width="10.28125" style="24" customWidth="1"/>
    <col min="6" max="16384" width="9.140625" style="24" customWidth="1"/>
  </cols>
  <sheetData>
    <row r="1" spans="2:3" ht="24" customHeight="1">
      <c r="B1" s="25" t="s">
        <v>73</v>
      </c>
      <c r="C1" s="25"/>
    </row>
    <row r="2" spans="2:3" ht="24" customHeight="1">
      <c r="B2" s="25" t="str">
        <f>Notes!C45</f>
        <v>District - Unit name</v>
      </c>
      <c r="C2" s="25"/>
    </row>
    <row r="4" spans="2:6" ht="15" customHeight="1">
      <c r="B4" s="52" t="s">
        <v>105</v>
      </c>
      <c r="C4" s="52"/>
      <c r="E4" s="27"/>
      <c r="F4" s="27"/>
    </row>
    <row r="7" spans="1:7" ht="15">
      <c r="A7" s="24" t="s">
        <v>106</v>
      </c>
      <c r="B7" s="28"/>
      <c r="C7" s="28"/>
      <c r="D7" s="28"/>
      <c r="E7" s="28"/>
      <c r="F7" s="29"/>
      <c r="G7" s="29"/>
    </row>
    <row r="8" spans="1:5" ht="15">
      <c r="A8" s="24" t="s">
        <v>76</v>
      </c>
      <c r="B8" s="28"/>
      <c r="C8" s="28"/>
      <c r="D8" s="28"/>
      <c r="E8" s="28"/>
    </row>
    <row r="10" spans="1:5" ht="15">
      <c r="A10" s="30"/>
      <c r="B10" s="53"/>
      <c r="C10" s="53" t="s">
        <v>76</v>
      </c>
      <c r="D10" s="53" t="s">
        <v>107</v>
      </c>
      <c r="E10" s="54" t="s">
        <v>108</v>
      </c>
    </row>
    <row r="11" spans="1:5" ht="15">
      <c r="A11" s="32" t="s">
        <v>109</v>
      </c>
      <c r="B11" s="33" t="s">
        <v>110</v>
      </c>
      <c r="C11" s="33" t="s">
        <v>111</v>
      </c>
      <c r="D11" s="33" t="s">
        <v>88</v>
      </c>
      <c r="E11" s="35"/>
    </row>
    <row r="12" spans="1:5" ht="19.5" customHeight="1">
      <c r="A12" s="36"/>
      <c r="B12" s="36"/>
      <c r="C12" s="55"/>
      <c r="D12" s="56"/>
      <c r="E12" s="56"/>
    </row>
    <row r="13" spans="1:5" ht="19.5" customHeight="1">
      <c r="A13" s="36"/>
      <c r="B13" s="36"/>
      <c r="C13" s="55"/>
      <c r="D13" s="56"/>
      <c r="E13" s="56"/>
    </row>
    <row r="14" spans="1:5" ht="19.5" customHeight="1">
      <c r="A14" s="36"/>
      <c r="B14" s="36"/>
      <c r="C14" s="55"/>
      <c r="D14" s="56"/>
      <c r="E14" s="56"/>
    </row>
    <row r="15" spans="1:5" ht="19.5" customHeight="1">
      <c r="A15" s="36"/>
      <c r="B15" s="36"/>
      <c r="C15" s="55"/>
      <c r="D15" s="56"/>
      <c r="E15" s="56"/>
    </row>
    <row r="16" spans="1:5" ht="19.5" customHeight="1">
      <c r="A16" s="36"/>
      <c r="B16" s="36"/>
      <c r="C16" s="55"/>
      <c r="D16" s="56"/>
      <c r="E16" s="56"/>
    </row>
    <row r="17" spans="1:5" ht="19.5" customHeight="1">
      <c r="A17" s="36"/>
      <c r="B17" s="36"/>
      <c r="C17" s="55"/>
      <c r="D17" s="56"/>
      <c r="E17" s="56"/>
    </row>
    <row r="18" spans="1:5" ht="19.5" customHeight="1">
      <c r="A18" s="36"/>
      <c r="B18" s="36"/>
      <c r="C18" s="55"/>
      <c r="D18" s="56"/>
      <c r="E18" s="56"/>
    </row>
    <row r="19" spans="1:5" ht="19.5" customHeight="1">
      <c r="A19" s="36"/>
      <c r="B19" s="36"/>
      <c r="C19" s="55"/>
      <c r="D19" s="56"/>
      <c r="E19" s="56"/>
    </row>
    <row r="20" spans="1:5" ht="19.5" customHeight="1">
      <c r="A20" s="36"/>
      <c r="B20" s="36"/>
      <c r="C20" s="55"/>
      <c r="D20" s="56"/>
      <c r="E20" s="56"/>
    </row>
    <row r="21" spans="1:5" ht="19.5" customHeight="1">
      <c r="A21" s="36"/>
      <c r="B21" s="36"/>
      <c r="C21" s="55"/>
      <c r="D21" s="56"/>
      <c r="E21" s="56"/>
    </row>
    <row r="22" spans="1:5" ht="19.5" customHeight="1">
      <c r="A22" s="36"/>
      <c r="B22" s="36"/>
      <c r="C22" s="55"/>
      <c r="D22" s="56"/>
      <c r="E22" s="56"/>
    </row>
    <row r="23" spans="1:5" ht="19.5" customHeight="1">
      <c r="A23" s="36"/>
      <c r="B23" s="36"/>
      <c r="C23" s="55"/>
      <c r="D23" s="56"/>
      <c r="E23" s="56"/>
    </row>
    <row r="24" spans="1:5" ht="19.5" customHeight="1">
      <c r="A24" s="36"/>
      <c r="B24" s="36"/>
      <c r="C24" s="55"/>
      <c r="D24" s="56"/>
      <c r="E24" s="56"/>
    </row>
    <row r="25" spans="1:5" ht="19.5" customHeight="1">
      <c r="A25" s="36"/>
      <c r="B25" s="36"/>
      <c r="C25" s="55"/>
      <c r="D25" s="56"/>
      <c r="E25" s="56"/>
    </row>
    <row r="26" spans="1:5" ht="19.5" customHeight="1">
      <c r="A26" s="36"/>
      <c r="B26" s="36"/>
      <c r="C26" s="55"/>
      <c r="D26" s="56"/>
      <c r="E26" s="56"/>
    </row>
    <row r="27" spans="1:5" ht="19.5" customHeight="1">
      <c r="A27" s="36" t="s">
        <v>88</v>
      </c>
      <c r="B27" s="36"/>
      <c r="C27" s="36"/>
      <c r="D27" s="56">
        <f>SUM(D12:D26)</f>
        <v>0</v>
      </c>
      <c r="E27" s="56">
        <f>SUM(E12:E26)</f>
        <v>0</v>
      </c>
    </row>
    <row r="30" spans="1:4" ht="15">
      <c r="A30" s="24" t="s">
        <v>112</v>
      </c>
      <c r="D30" s="57"/>
    </row>
    <row r="32" spans="1:5" ht="18.75">
      <c r="A32" s="25" t="s">
        <v>113</v>
      </c>
      <c r="B32" s="25"/>
      <c r="C32" s="25"/>
      <c r="D32" s="58">
        <f>+D27-D30</f>
        <v>0</v>
      </c>
      <c r="E32" s="59"/>
    </row>
    <row r="33" spans="1:3" ht="15">
      <c r="A33" s="24" t="s">
        <v>114</v>
      </c>
      <c r="B33" s="28"/>
      <c r="C33" s="29"/>
    </row>
    <row r="34" spans="2:3" ht="15">
      <c r="B34" s="29"/>
      <c r="C34" s="29"/>
    </row>
    <row r="35" ht="26.25">
      <c r="A35" s="51" t="s">
        <v>103</v>
      </c>
    </row>
    <row r="36" ht="15">
      <c r="A36" s="24" t="s">
        <v>115</v>
      </c>
    </row>
    <row r="37" ht="15">
      <c r="A37" s="24" t="s">
        <v>116</v>
      </c>
    </row>
    <row r="38" ht="15">
      <c r="A38" s="24" t="s">
        <v>117</v>
      </c>
    </row>
    <row r="39" ht="15">
      <c r="A39" s="24" t="s">
        <v>118</v>
      </c>
    </row>
    <row r="40" ht="15">
      <c r="A40" s="24" t="s">
        <v>119</v>
      </c>
    </row>
    <row r="41" ht="15">
      <c r="A41" s="24" t="s">
        <v>120</v>
      </c>
    </row>
    <row r="42" ht="15">
      <c r="A42" s="24" t="s">
        <v>121</v>
      </c>
    </row>
    <row r="43" ht="15">
      <c r="A43" s="24" t="s">
        <v>122</v>
      </c>
    </row>
  </sheetData>
  <sheetProtection selectLockedCells="1" selectUnlockedCells="1"/>
  <printOptions/>
  <pageMargins left="0.7083333333333334" right="0.7083333333333334" top="0.19652777777777777" bottom="0.19652777777777777" header="0.5118055555555555" footer="0.5118055555555555"/>
  <pageSetup fitToHeight="1" fitToWidth="1" horizontalDpi="300" verticalDpi="300" orientation="portrait"/>
  <drawing r:id="rId1"/>
</worksheet>
</file>

<file path=xl/worksheets/sheet5.xml><?xml version="1.0" encoding="utf-8"?>
<worksheet xmlns="http://schemas.openxmlformats.org/spreadsheetml/2006/main" xmlns:r="http://schemas.openxmlformats.org/officeDocument/2006/relationships">
  <sheetPr>
    <pageSetUpPr fitToPage="1"/>
  </sheetPr>
  <dimension ref="A1:G43"/>
  <sheetViews>
    <sheetView tabSelected="1" zoomScalePageLayoutView="0" workbookViewId="0" topLeftCell="A1">
      <selection activeCell="D12" sqref="D12"/>
    </sheetView>
  </sheetViews>
  <sheetFormatPr defaultColWidth="9.140625" defaultRowHeight="12.75"/>
  <cols>
    <col min="1" max="1" width="31.28125" style="24" customWidth="1"/>
    <col min="2" max="2" width="35.421875" style="24" customWidth="1"/>
    <col min="3" max="3" width="13.8515625" style="24" customWidth="1"/>
    <col min="4" max="5" width="10.28125" style="24" customWidth="1"/>
    <col min="6" max="16384" width="9.140625" style="24" customWidth="1"/>
  </cols>
  <sheetData>
    <row r="1" spans="2:3" ht="24" customHeight="1">
      <c r="B1" s="25" t="s">
        <v>73</v>
      </c>
      <c r="C1" s="25"/>
    </row>
    <row r="2" spans="2:3" ht="24" customHeight="1">
      <c r="B2" s="25" t="str">
        <f>Notes!C45</f>
        <v>District - Unit name</v>
      </c>
      <c r="C2" s="25"/>
    </row>
    <row r="4" spans="2:6" ht="15" customHeight="1">
      <c r="B4" s="52" t="s">
        <v>123</v>
      </c>
      <c r="C4" s="52"/>
      <c r="E4" s="27"/>
      <c r="F4" s="27"/>
    </row>
    <row r="7" spans="1:7" ht="15">
      <c r="A7" s="24" t="s">
        <v>106</v>
      </c>
      <c r="B7" s="28"/>
      <c r="C7" s="28"/>
      <c r="D7" s="28"/>
      <c r="E7" s="28"/>
      <c r="F7" s="29"/>
      <c r="G7" s="29"/>
    </row>
    <row r="8" spans="1:5" ht="15">
      <c r="A8" s="24" t="s">
        <v>76</v>
      </c>
      <c r="B8" s="28"/>
      <c r="C8" s="28"/>
      <c r="D8" s="28"/>
      <c r="E8" s="28"/>
    </row>
    <row r="10" spans="1:5" ht="15">
      <c r="A10" s="30"/>
      <c r="B10" s="53"/>
      <c r="C10" s="53" t="s">
        <v>76</v>
      </c>
      <c r="D10" s="53" t="s">
        <v>107</v>
      </c>
      <c r="E10" s="54" t="s">
        <v>108</v>
      </c>
    </row>
    <row r="11" spans="1:5" ht="15">
      <c r="A11" s="32" t="s">
        <v>109</v>
      </c>
      <c r="B11" s="33" t="s">
        <v>110</v>
      </c>
      <c r="C11" s="33" t="s">
        <v>111</v>
      </c>
      <c r="D11" s="33" t="s">
        <v>88</v>
      </c>
      <c r="E11" s="35"/>
    </row>
    <row r="12" spans="1:5" ht="19.5" customHeight="1">
      <c r="A12" s="36"/>
      <c r="B12" s="36"/>
      <c r="C12" s="55"/>
      <c r="D12" s="56"/>
      <c r="E12" s="56"/>
    </row>
    <row r="13" spans="1:5" ht="19.5" customHeight="1">
      <c r="A13" s="36"/>
      <c r="B13" s="36"/>
      <c r="C13" s="55"/>
      <c r="D13" s="56"/>
      <c r="E13" s="56"/>
    </row>
    <row r="14" spans="1:5" ht="19.5" customHeight="1">
      <c r="A14" s="36"/>
      <c r="B14" s="36"/>
      <c r="C14" s="55"/>
      <c r="D14" s="56"/>
      <c r="E14" s="56"/>
    </row>
    <row r="15" spans="1:5" ht="19.5" customHeight="1">
      <c r="A15" s="36"/>
      <c r="B15" s="36"/>
      <c r="C15" s="55"/>
      <c r="D15" s="56"/>
      <c r="E15" s="56"/>
    </row>
    <row r="16" spans="1:5" ht="19.5" customHeight="1">
      <c r="A16" s="36"/>
      <c r="B16" s="36"/>
      <c r="C16" s="55"/>
      <c r="D16" s="56"/>
      <c r="E16" s="56"/>
    </row>
    <row r="17" spans="1:5" ht="19.5" customHeight="1">
      <c r="A17" s="36"/>
      <c r="B17" s="36"/>
      <c r="C17" s="55"/>
      <c r="D17" s="56"/>
      <c r="E17" s="56"/>
    </row>
    <row r="18" spans="1:5" ht="19.5" customHeight="1">
      <c r="A18" s="36"/>
      <c r="B18" s="36"/>
      <c r="C18" s="55"/>
      <c r="D18" s="56"/>
      <c r="E18" s="56"/>
    </row>
    <row r="19" spans="1:5" ht="19.5" customHeight="1">
      <c r="A19" s="36"/>
      <c r="B19" s="36"/>
      <c r="C19" s="55"/>
      <c r="D19" s="56"/>
      <c r="E19" s="56"/>
    </row>
    <row r="20" spans="1:5" ht="19.5" customHeight="1">
      <c r="A20" s="36"/>
      <c r="B20" s="36"/>
      <c r="C20" s="55"/>
      <c r="D20" s="56"/>
      <c r="E20" s="56"/>
    </row>
    <row r="21" spans="1:5" ht="19.5" customHeight="1">
      <c r="A21" s="36"/>
      <c r="B21" s="36"/>
      <c r="C21" s="55"/>
      <c r="D21" s="56"/>
      <c r="E21" s="56"/>
    </row>
    <row r="22" spans="1:5" ht="19.5" customHeight="1">
      <c r="A22" s="36"/>
      <c r="B22" s="36"/>
      <c r="C22" s="55"/>
      <c r="D22" s="56"/>
      <c r="E22" s="56"/>
    </row>
    <row r="23" spans="1:5" ht="19.5" customHeight="1">
      <c r="A23" s="36"/>
      <c r="B23" s="36"/>
      <c r="C23" s="55"/>
      <c r="D23" s="56"/>
      <c r="E23" s="56"/>
    </row>
    <row r="24" spans="1:5" ht="19.5" customHeight="1">
      <c r="A24" s="36"/>
      <c r="B24" s="36"/>
      <c r="C24" s="55"/>
      <c r="D24" s="56"/>
      <c r="E24" s="56"/>
    </row>
    <row r="25" spans="1:5" ht="19.5" customHeight="1">
      <c r="A25" s="36"/>
      <c r="B25" s="36"/>
      <c r="C25" s="55"/>
      <c r="D25" s="56"/>
      <c r="E25" s="56"/>
    </row>
    <row r="26" spans="1:5" ht="19.5" customHeight="1">
      <c r="A26" s="36"/>
      <c r="B26" s="36"/>
      <c r="C26" s="55"/>
      <c r="D26" s="56"/>
      <c r="E26" s="56"/>
    </row>
    <row r="27" spans="1:5" ht="19.5" customHeight="1">
      <c r="A27" s="36" t="s">
        <v>88</v>
      </c>
      <c r="B27" s="36"/>
      <c r="C27" s="36"/>
      <c r="D27" s="56">
        <f>SUM(D12:D26)</f>
        <v>0</v>
      </c>
      <c r="E27" s="56">
        <f>SUM(E12:E26)</f>
        <v>0</v>
      </c>
    </row>
    <row r="30" spans="1:4" ht="15">
      <c r="A30" s="24" t="s">
        <v>112</v>
      </c>
      <c r="D30" s="57"/>
    </row>
    <row r="32" spans="1:5" ht="18.75">
      <c r="A32" s="25" t="s">
        <v>113</v>
      </c>
      <c r="B32" s="25"/>
      <c r="C32" s="25"/>
      <c r="D32" s="58">
        <f>+D27-D30</f>
        <v>0</v>
      </c>
      <c r="E32" s="59"/>
    </row>
    <row r="33" spans="1:3" ht="15">
      <c r="A33" s="24" t="s">
        <v>114</v>
      </c>
      <c r="B33" s="28"/>
      <c r="C33" s="29"/>
    </row>
    <row r="34" spans="2:3" ht="15">
      <c r="B34" s="29"/>
      <c r="C34" s="29"/>
    </row>
    <row r="35" ht="26.25">
      <c r="A35" s="51" t="s">
        <v>103</v>
      </c>
    </row>
    <row r="36" ht="15">
      <c r="A36" s="24" t="s">
        <v>115</v>
      </c>
    </row>
    <row r="37" ht="15">
      <c r="A37" s="24" t="s">
        <v>116</v>
      </c>
    </row>
    <row r="38" ht="15">
      <c r="A38" s="24" t="s">
        <v>117</v>
      </c>
    </row>
    <row r="39" ht="15">
      <c r="A39" s="24" t="s">
        <v>118</v>
      </c>
    </row>
    <row r="40" ht="15">
      <c r="A40" s="24" t="s">
        <v>119</v>
      </c>
    </row>
    <row r="41" ht="15">
      <c r="A41" s="24" t="s">
        <v>120</v>
      </c>
    </row>
    <row r="42" ht="15">
      <c r="A42" s="24" t="s">
        <v>121</v>
      </c>
    </row>
    <row r="43" ht="15">
      <c r="A43" s="24" t="s">
        <v>122</v>
      </c>
    </row>
  </sheetData>
  <sheetProtection selectLockedCells="1" selectUnlockedCells="1"/>
  <printOptions/>
  <pageMargins left="0.7083333333333334" right="0.7083333333333334" top="0.19652777777777777" bottom="0.19652777777777777" header="0.5118055555555555" footer="0.5118055555555555"/>
  <pageSetup fitToHeight="1" fitToWidth="1" horizontalDpi="300" verticalDpi="300" orientation="portrait"/>
  <drawing r:id="rId1"/>
</worksheet>
</file>

<file path=xl/worksheets/sheet6.xml><?xml version="1.0" encoding="utf-8"?>
<worksheet xmlns="http://schemas.openxmlformats.org/spreadsheetml/2006/main" xmlns:r="http://schemas.openxmlformats.org/officeDocument/2006/relationships">
  <sheetPr>
    <tabColor indexed="27"/>
    <pageSetUpPr fitToPage="1"/>
  </sheetPr>
  <dimension ref="A2:N42"/>
  <sheetViews>
    <sheetView zoomScaleSheetLayoutView="100" zoomScalePageLayoutView="0" workbookViewId="0" topLeftCell="A1">
      <selection activeCell="C13" sqref="C13"/>
    </sheetView>
  </sheetViews>
  <sheetFormatPr defaultColWidth="9.140625" defaultRowHeight="12.75"/>
  <cols>
    <col min="1" max="2" width="1.7109375" style="60" customWidth="1"/>
    <col min="3" max="3" width="9.140625" style="60" customWidth="1"/>
    <col min="4" max="4" width="9.7109375" style="60" customWidth="1"/>
    <col min="5" max="12" width="9.140625" style="60" customWidth="1"/>
    <col min="13" max="13" width="1.7109375" style="60" customWidth="1"/>
    <col min="14" max="14" width="25.00390625" style="60" customWidth="1"/>
    <col min="15" max="16384" width="9.140625" style="60" customWidth="1"/>
  </cols>
  <sheetData>
    <row r="1" ht="9" customHeight="1"/>
    <row r="2" spans="2:13" ht="9" customHeight="1">
      <c r="B2" s="61"/>
      <c r="C2" s="62"/>
      <c r="D2" s="62"/>
      <c r="E2" s="62"/>
      <c r="F2" s="62"/>
      <c r="G2" s="62"/>
      <c r="H2" s="62"/>
      <c r="I2" s="62"/>
      <c r="J2" s="62"/>
      <c r="K2" s="62"/>
      <c r="L2" s="62"/>
      <c r="M2" s="63"/>
    </row>
    <row r="3" spans="2:13" ht="15.75">
      <c r="B3" s="64"/>
      <c r="C3" s="65"/>
      <c r="D3" s="65"/>
      <c r="E3" s="65"/>
      <c r="F3" s="65"/>
      <c r="G3" s="65"/>
      <c r="H3" s="65"/>
      <c r="I3" s="66"/>
      <c r="J3" s="66"/>
      <c r="K3" s="66"/>
      <c r="L3" s="67" t="s">
        <v>124</v>
      </c>
      <c r="M3" s="68"/>
    </row>
    <row r="4" spans="2:13" ht="12.75">
      <c r="B4" s="64"/>
      <c r="C4" s="65"/>
      <c r="D4" s="65"/>
      <c r="E4" s="65"/>
      <c r="F4" s="65"/>
      <c r="G4" s="65"/>
      <c r="H4" s="65"/>
      <c r="I4" s="65"/>
      <c r="J4" s="65"/>
      <c r="K4" s="65"/>
      <c r="L4" s="65"/>
      <c r="M4" s="68"/>
    </row>
    <row r="5" spans="2:13" ht="12.75">
      <c r="B5" s="64"/>
      <c r="C5" s="65"/>
      <c r="D5" s="65"/>
      <c r="E5" s="65"/>
      <c r="F5" s="65"/>
      <c r="G5" s="65"/>
      <c r="H5" s="65"/>
      <c r="I5" s="65"/>
      <c r="J5" s="65"/>
      <c r="K5" s="65"/>
      <c r="L5" s="65"/>
      <c r="M5" s="68"/>
    </row>
    <row r="6" spans="2:13" ht="12.75">
      <c r="B6" s="64"/>
      <c r="C6" s="65"/>
      <c r="D6" s="65"/>
      <c r="E6" s="65"/>
      <c r="F6" s="65"/>
      <c r="G6" s="65"/>
      <c r="H6" s="65"/>
      <c r="I6" s="65"/>
      <c r="J6" s="65"/>
      <c r="K6" s="65"/>
      <c r="L6" s="65"/>
      <c r="M6" s="68"/>
    </row>
    <row r="7" spans="2:13" ht="12.75">
      <c r="B7" s="64"/>
      <c r="C7" s="455" t="s">
        <v>125</v>
      </c>
      <c r="D7" s="455"/>
      <c r="E7" s="455"/>
      <c r="F7" s="455"/>
      <c r="G7" s="455"/>
      <c r="H7" s="455"/>
      <c r="I7" s="455"/>
      <c r="J7" s="455"/>
      <c r="K7" s="455"/>
      <c r="L7" s="455"/>
      <c r="M7" s="68"/>
    </row>
    <row r="8" spans="2:13" ht="12.75">
      <c r="B8" s="64"/>
      <c r="C8" s="65"/>
      <c r="D8" s="65"/>
      <c r="E8" s="65"/>
      <c r="F8" s="65"/>
      <c r="G8" s="65"/>
      <c r="H8" s="65"/>
      <c r="I8" s="65"/>
      <c r="J8" s="65"/>
      <c r="K8" s="65"/>
      <c r="L8" s="65"/>
      <c r="M8" s="68"/>
    </row>
    <row r="9" spans="2:13" ht="12.75">
      <c r="B9" s="64"/>
      <c r="C9" s="65" t="s">
        <v>126</v>
      </c>
      <c r="D9" s="69"/>
      <c r="E9" s="70"/>
      <c r="F9" s="70"/>
      <c r="G9" s="65"/>
      <c r="H9" s="65"/>
      <c r="I9" s="65" t="s">
        <v>127</v>
      </c>
      <c r="J9" s="71"/>
      <c r="K9" s="70"/>
      <c r="L9" s="70"/>
      <c r="M9" s="68"/>
    </row>
    <row r="10" spans="2:13" ht="12.75">
      <c r="B10" s="64"/>
      <c r="C10" s="65"/>
      <c r="D10" s="65"/>
      <c r="E10" s="65"/>
      <c r="F10" s="65"/>
      <c r="G10" s="65"/>
      <c r="H10" s="65"/>
      <c r="I10" s="65"/>
      <c r="J10" s="65"/>
      <c r="K10" s="65"/>
      <c r="L10" s="65"/>
      <c r="M10" s="68"/>
    </row>
    <row r="11" spans="2:13" ht="12.75">
      <c r="B11" s="64"/>
      <c r="C11" s="65"/>
      <c r="D11" s="65"/>
      <c r="E11" s="65"/>
      <c r="F11" s="65"/>
      <c r="G11" s="65"/>
      <c r="H11" s="65"/>
      <c r="I11" s="65" t="s">
        <v>128</v>
      </c>
      <c r="J11" s="70"/>
      <c r="K11" s="70"/>
      <c r="L11" s="70"/>
      <c r="M11" s="68"/>
    </row>
    <row r="12" spans="2:13" ht="12.75">
      <c r="B12" s="64"/>
      <c r="C12" s="65"/>
      <c r="D12" s="65"/>
      <c r="E12" s="65"/>
      <c r="F12" s="65"/>
      <c r="G12" s="65"/>
      <c r="H12" s="65"/>
      <c r="I12" s="65"/>
      <c r="J12" s="65"/>
      <c r="K12" s="65"/>
      <c r="L12" s="65"/>
      <c r="M12" s="68"/>
    </row>
    <row r="13" spans="2:13" ht="12.75">
      <c r="B13" s="64"/>
      <c r="C13" s="66" t="s">
        <v>129</v>
      </c>
      <c r="D13" s="65"/>
      <c r="E13" s="65"/>
      <c r="F13" s="65"/>
      <c r="G13" s="65"/>
      <c r="H13" s="65"/>
      <c r="I13" s="65"/>
      <c r="J13" s="65"/>
      <c r="K13" s="65"/>
      <c r="L13" s="65"/>
      <c r="M13" s="68"/>
    </row>
    <row r="14" spans="2:13" ht="25.5" customHeight="1">
      <c r="B14" s="64"/>
      <c r="C14" s="72"/>
      <c r="D14" s="70"/>
      <c r="E14" s="70"/>
      <c r="F14" s="70"/>
      <c r="G14" s="70"/>
      <c r="H14" s="70"/>
      <c r="I14" s="70"/>
      <c r="J14" s="70"/>
      <c r="K14" s="70"/>
      <c r="L14" s="70"/>
      <c r="M14" s="68"/>
    </row>
    <row r="15" spans="2:13" ht="25.5" customHeight="1">
      <c r="B15" s="64"/>
      <c r="C15" s="72"/>
      <c r="D15" s="70"/>
      <c r="E15" s="70"/>
      <c r="F15" s="70"/>
      <c r="G15" s="70"/>
      <c r="H15" s="70"/>
      <c r="I15" s="70"/>
      <c r="J15" s="70"/>
      <c r="K15" s="70"/>
      <c r="L15" s="70"/>
      <c r="M15" s="68"/>
    </row>
    <row r="16" spans="2:13" ht="25.5" customHeight="1">
      <c r="B16" s="64"/>
      <c r="C16" s="70"/>
      <c r="D16" s="70"/>
      <c r="E16" s="70"/>
      <c r="F16" s="70"/>
      <c r="G16" s="70"/>
      <c r="H16" s="70"/>
      <c r="I16" s="70"/>
      <c r="J16" s="70"/>
      <c r="K16" s="70"/>
      <c r="L16" s="70"/>
      <c r="M16" s="68"/>
    </row>
    <row r="17" spans="2:13" ht="25.5" customHeight="1">
      <c r="B17" s="64"/>
      <c r="C17" s="70"/>
      <c r="D17" s="70"/>
      <c r="E17" s="70"/>
      <c r="F17" s="70"/>
      <c r="G17" s="70"/>
      <c r="H17" s="70"/>
      <c r="I17" s="70"/>
      <c r="J17" s="70"/>
      <c r="K17" s="70"/>
      <c r="L17" s="70"/>
      <c r="M17" s="68"/>
    </row>
    <row r="18" spans="2:13" ht="25.5" customHeight="1">
      <c r="B18" s="64"/>
      <c r="C18" s="70"/>
      <c r="D18" s="70"/>
      <c r="E18" s="70"/>
      <c r="F18" s="70"/>
      <c r="G18" s="70"/>
      <c r="H18" s="70"/>
      <c r="I18" s="70"/>
      <c r="J18" s="70"/>
      <c r="K18" s="70"/>
      <c r="L18" s="70"/>
      <c r="M18" s="68"/>
    </row>
    <row r="19" spans="2:13" ht="25.5" customHeight="1">
      <c r="B19" s="64"/>
      <c r="C19" s="70"/>
      <c r="D19" s="70"/>
      <c r="E19" s="70"/>
      <c r="F19" s="70"/>
      <c r="G19" s="70"/>
      <c r="H19" s="70"/>
      <c r="I19" s="70"/>
      <c r="J19" s="70"/>
      <c r="K19" s="70"/>
      <c r="L19" s="70"/>
      <c r="M19" s="68"/>
    </row>
    <row r="20" spans="2:13" ht="25.5" customHeight="1">
      <c r="B20" s="64"/>
      <c r="C20" s="70"/>
      <c r="D20" s="70"/>
      <c r="E20" s="70"/>
      <c r="F20" s="70"/>
      <c r="G20" s="70"/>
      <c r="H20" s="70"/>
      <c r="I20" s="70"/>
      <c r="J20" s="70"/>
      <c r="K20" s="70"/>
      <c r="L20" s="70"/>
      <c r="M20" s="68"/>
    </row>
    <row r="21" spans="2:13" ht="25.5" customHeight="1">
      <c r="B21" s="64"/>
      <c r="C21" s="70"/>
      <c r="D21" s="70"/>
      <c r="E21" s="70"/>
      <c r="F21" s="70"/>
      <c r="G21" s="70"/>
      <c r="H21" s="70"/>
      <c r="I21" s="70"/>
      <c r="J21" s="70"/>
      <c r="K21" s="70"/>
      <c r="L21" s="70"/>
      <c r="M21" s="68"/>
    </row>
    <row r="22" spans="2:13" ht="25.5" customHeight="1">
      <c r="B22" s="64"/>
      <c r="C22" s="70"/>
      <c r="D22" s="70"/>
      <c r="E22" s="70"/>
      <c r="F22" s="70"/>
      <c r="G22" s="70"/>
      <c r="H22" s="70"/>
      <c r="I22" s="70"/>
      <c r="J22" s="70"/>
      <c r="K22" s="70"/>
      <c r="L22" s="70"/>
      <c r="M22" s="68"/>
    </row>
    <row r="23" spans="2:13" ht="25.5" customHeight="1">
      <c r="B23" s="64"/>
      <c r="C23" s="70"/>
      <c r="D23" s="70"/>
      <c r="E23" s="70"/>
      <c r="F23" s="70"/>
      <c r="G23" s="70"/>
      <c r="H23" s="70"/>
      <c r="I23" s="70"/>
      <c r="J23" s="70"/>
      <c r="K23" s="70"/>
      <c r="L23" s="70"/>
      <c r="M23" s="68"/>
    </row>
    <row r="24" spans="2:13" ht="12.75">
      <c r="B24" s="64"/>
      <c r="C24" s="65"/>
      <c r="D24" s="65"/>
      <c r="E24" s="65"/>
      <c r="F24" s="65"/>
      <c r="G24" s="65"/>
      <c r="H24" s="65"/>
      <c r="I24" s="65"/>
      <c r="J24" s="65"/>
      <c r="K24" s="65"/>
      <c r="L24" s="65"/>
      <c r="M24" s="68"/>
    </row>
    <row r="25" spans="2:13" ht="12.75">
      <c r="B25" s="64"/>
      <c r="C25" s="65" t="s">
        <v>130</v>
      </c>
      <c r="D25" s="70"/>
      <c r="E25" s="70"/>
      <c r="F25" s="70"/>
      <c r="G25" s="70"/>
      <c r="H25" s="70"/>
      <c r="I25" s="70"/>
      <c r="J25" s="70"/>
      <c r="K25" s="70"/>
      <c r="L25" s="70"/>
      <c r="M25" s="68"/>
    </row>
    <row r="26" spans="2:13" ht="12.75">
      <c r="B26" s="64"/>
      <c r="C26" s="65"/>
      <c r="D26" s="456" t="s">
        <v>131</v>
      </c>
      <c r="E26" s="456"/>
      <c r="F26" s="456"/>
      <c r="G26" s="456"/>
      <c r="H26" s="456"/>
      <c r="I26" s="456"/>
      <c r="J26" s="456"/>
      <c r="K26" s="456"/>
      <c r="L26" s="456"/>
      <c r="M26" s="68"/>
    </row>
    <row r="27" spans="2:13" ht="12.75">
      <c r="B27" s="64"/>
      <c r="C27" s="65"/>
      <c r="D27" s="65"/>
      <c r="E27" s="65"/>
      <c r="F27" s="65"/>
      <c r="G27" s="65"/>
      <c r="H27" s="65"/>
      <c r="I27" s="65"/>
      <c r="J27" s="65"/>
      <c r="K27" s="65"/>
      <c r="L27" s="65"/>
      <c r="M27" s="68"/>
    </row>
    <row r="28" spans="2:13" ht="12.75">
      <c r="B28" s="64"/>
      <c r="C28" s="70"/>
      <c r="D28" s="70"/>
      <c r="E28" s="70"/>
      <c r="F28" s="70"/>
      <c r="G28" s="65"/>
      <c r="H28" s="65"/>
      <c r="I28" s="70"/>
      <c r="J28" s="70"/>
      <c r="K28" s="70"/>
      <c r="L28" s="70"/>
      <c r="M28" s="68"/>
    </row>
    <row r="29" spans="2:13" ht="12.75">
      <c r="B29" s="64"/>
      <c r="C29" s="456" t="s">
        <v>132</v>
      </c>
      <c r="D29" s="456"/>
      <c r="E29" s="456"/>
      <c r="F29" s="456"/>
      <c r="G29" s="65"/>
      <c r="H29" s="65"/>
      <c r="I29" s="456" t="s">
        <v>133</v>
      </c>
      <c r="J29" s="456"/>
      <c r="K29" s="456"/>
      <c r="L29" s="456"/>
      <c r="M29" s="68"/>
    </row>
    <row r="30" spans="2:13" ht="12.75">
      <c r="B30" s="64"/>
      <c r="C30" s="65"/>
      <c r="D30" s="65"/>
      <c r="E30" s="65"/>
      <c r="F30" s="65"/>
      <c r="G30" s="65"/>
      <c r="H30" s="65"/>
      <c r="I30" s="65"/>
      <c r="J30" s="65"/>
      <c r="K30" s="65"/>
      <c r="L30" s="65"/>
      <c r="M30" s="68"/>
    </row>
    <row r="31" spans="2:13" ht="51" customHeight="1">
      <c r="B31" s="64"/>
      <c r="C31" s="457" t="s">
        <v>134</v>
      </c>
      <c r="D31" s="457"/>
      <c r="E31" s="457"/>
      <c r="F31" s="457"/>
      <c r="G31" s="457"/>
      <c r="H31" s="457"/>
      <c r="I31" s="457"/>
      <c r="J31" s="457"/>
      <c r="K31" s="457"/>
      <c r="L31" s="457"/>
      <c r="M31" s="68"/>
    </row>
    <row r="32" spans="2:13" ht="12.75">
      <c r="B32" s="64"/>
      <c r="C32" s="65"/>
      <c r="D32" s="65"/>
      <c r="E32" s="65"/>
      <c r="F32" s="65"/>
      <c r="G32" s="65"/>
      <c r="H32" s="65"/>
      <c r="I32" s="65"/>
      <c r="J32" s="65"/>
      <c r="K32" s="65"/>
      <c r="L32" s="65"/>
      <c r="M32" s="68"/>
    </row>
    <row r="33" spans="2:13" ht="12.75">
      <c r="B33" s="64"/>
      <c r="C33" s="65"/>
      <c r="D33" s="65"/>
      <c r="E33" s="65"/>
      <c r="F33" s="65"/>
      <c r="G33" s="65"/>
      <c r="H33" s="65"/>
      <c r="I33" s="65"/>
      <c r="J33" s="65"/>
      <c r="K33" s="65"/>
      <c r="L33" s="65"/>
      <c r="M33" s="68"/>
    </row>
    <row r="34" spans="2:13" ht="12.75">
      <c r="B34" s="64"/>
      <c r="C34" s="65"/>
      <c r="D34" s="65"/>
      <c r="E34" s="65"/>
      <c r="F34" s="65"/>
      <c r="G34" s="65"/>
      <c r="H34" s="65"/>
      <c r="I34" s="65"/>
      <c r="J34" s="65"/>
      <c r="K34" s="65"/>
      <c r="L34" s="65"/>
      <c r="M34" s="68"/>
    </row>
    <row r="35" spans="2:13" ht="12.75">
      <c r="B35" s="64"/>
      <c r="C35" s="65"/>
      <c r="D35" s="65"/>
      <c r="E35" s="65"/>
      <c r="F35" s="65"/>
      <c r="G35" s="65"/>
      <c r="H35" s="65"/>
      <c r="I35" s="65"/>
      <c r="J35" s="65"/>
      <c r="K35" s="65"/>
      <c r="L35" s="65"/>
      <c r="M35" s="68"/>
    </row>
    <row r="36" spans="2:13" ht="12.75">
      <c r="B36" s="64"/>
      <c r="C36" s="65"/>
      <c r="D36" s="65"/>
      <c r="E36" s="65"/>
      <c r="F36" s="65"/>
      <c r="G36" s="65"/>
      <c r="H36" s="65"/>
      <c r="I36" s="65"/>
      <c r="J36" s="65"/>
      <c r="K36" s="65"/>
      <c r="L36" s="65"/>
      <c r="M36" s="68"/>
    </row>
    <row r="37" spans="2:13" ht="12.75">
      <c r="B37" s="64"/>
      <c r="C37" s="65"/>
      <c r="D37" s="65"/>
      <c r="E37" s="65"/>
      <c r="F37" s="65"/>
      <c r="G37" s="65"/>
      <c r="H37" s="65"/>
      <c r="I37" s="65"/>
      <c r="J37" s="65"/>
      <c r="K37" s="65"/>
      <c r="L37" s="65"/>
      <c r="M37" s="68"/>
    </row>
    <row r="38" spans="2:13" ht="12.75">
      <c r="B38" s="64"/>
      <c r="C38" s="65"/>
      <c r="D38" s="65"/>
      <c r="E38" s="65"/>
      <c r="F38" s="65"/>
      <c r="G38" s="65"/>
      <c r="H38" s="65"/>
      <c r="I38" s="65"/>
      <c r="J38" s="65"/>
      <c r="K38" s="65"/>
      <c r="L38" s="65"/>
      <c r="M38" s="68"/>
    </row>
    <row r="39" spans="2:13" ht="12.75">
      <c r="B39" s="64"/>
      <c r="C39" s="65"/>
      <c r="D39" s="65"/>
      <c r="E39" s="65"/>
      <c r="F39" s="65"/>
      <c r="G39" s="65"/>
      <c r="H39" s="65"/>
      <c r="I39" s="65"/>
      <c r="J39" s="65"/>
      <c r="K39" s="65"/>
      <c r="L39" s="65"/>
      <c r="M39" s="68"/>
    </row>
    <row r="40" spans="2:13" ht="12.75">
      <c r="B40" s="64"/>
      <c r="C40" s="65"/>
      <c r="D40" s="65"/>
      <c r="E40" s="65"/>
      <c r="F40" s="65"/>
      <c r="G40" s="65"/>
      <c r="H40" s="65"/>
      <c r="I40" s="65"/>
      <c r="J40" s="65"/>
      <c r="K40" s="65"/>
      <c r="L40" s="65"/>
      <c r="M40" s="68"/>
    </row>
    <row r="41" spans="2:13" ht="12.75">
      <c r="B41" s="73"/>
      <c r="C41" s="74"/>
      <c r="D41" s="74"/>
      <c r="E41" s="74"/>
      <c r="F41" s="74"/>
      <c r="G41" s="74"/>
      <c r="H41" s="74"/>
      <c r="I41" s="74"/>
      <c r="J41" s="74"/>
      <c r="K41" s="74"/>
      <c r="L41" s="74"/>
      <c r="M41" s="75"/>
    </row>
    <row r="42" spans="1:14" ht="12.75">
      <c r="A42" s="65"/>
      <c r="B42" s="65"/>
      <c r="C42" s="65"/>
      <c r="D42" s="65"/>
      <c r="E42" s="65"/>
      <c r="F42" s="65"/>
      <c r="G42" s="65"/>
      <c r="H42" s="65"/>
      <c r="I42" s="65"/>
      <c r="J42" s="65"/>
      <c r="K42" s="65"/>
      <c r="L42" s="65"/>
      <c r="M42" s="65"/>
      <c r="N42" s="65"/>
    </row>
    <row r="43" s="65" customFormat="1" ht="12.75"/>
    <row r="44" s="65" customFormat="1" ht="12.75"/>
    <row r="45" s="65" customFormat="1" ht="12.75"/>
    <row r="46" s="65" customFormat="1" ht="12.75"/>
    <row r="47" s="65" customFormat="1" ht="12.75"/>
    <row r="48" s="65" customFormat="1" ht="12.75"/>
    <row r="49" s="65" customFormat="1" ht="12.75"/>
    <row r="50" s="65" customFormat="1" ht="12.75"/>
    <row r="51" s="65" customFormat="1" ht="12.75"/>
    <row r="52" s="65" customFormat="1" ht="9" customHeight="1"/>
  </sheetData>
  <sheetProtection selectLockedCells="1" selectUnlockedCells="1"/>
  <mergeCells count="5">
    <mergeCell ref="C7:L7"/>
    <mergeCell ref="D26:L26"/>
    <mergeCell ref="C29:F29"/>
    <mergeCell ref="I29:L29"/>
    <mergeCell ref="C31:L31"/>
  </mergeCells>
  <printOptions/>
  <pageMargins left="0.75" right="0.75" top="1" bottom="1" header="0.5118055555555555" footer="0.5118055555555555"/>
  <pageSetup fitToHeight="1" fitToWidth="1" horizontalDpi="300" verticalDpi="300" orientation="portrait"/>
  <drawing r:id="rId1"/>
</worksheet>
</file>

<file path=xl/worksheets/sheet7.xml><?xml version="1.0" encoding="utf-8"?>
<worksheet xmlns="http://schemas.openxmlformats.org/spreadsheetml/2006/main" xmlns:r="http://schemas.openxmlformats.org/officeDocument/2006/relationships">
  <dimension ref="A4:G40"/>
  <sheetViews>
    <sheetView zoomScale="140" zoomScaleNormal="140" zoomScalePageLayoutView="0" workbookViewId="0" topLeftCell="A1">
      <selection activeCell="E37" sqref="E37"/>
    </sheetView>
  </sheetViews>
  <sheetFormatPr defaultColWidth="9.140625" defaultRowHeight="12.75"/>
  <cols>
    <col min="1" max="1" width="17.28125" style="76" customWidth="1"/>
    <col min="2" max="2" width="9.421875" style="76" customWidth="1"/>
    <col min="3" max="3" width="22.421875" style="76" customWidth="1"/>
    <col min="4" max="4" width="6.8515625" style="76" customWidth="1"/>
    <col min="5" max="5" width="23.00390625" style="76" customWidth="1"/>
    <col min="6" max="6" width="3.57421875" style="76" customWidth="1"/>
    <col min="7" max="7" width="9.421875" style="76" customWidth="1"/>
    <col min="8" max="16384" width="9.140625" style="76" customWidth="1"/>
  </cols>
  <sheetData>
    <row r="4" spans="1:5" ht="23.25">
      <c r="A4" s="465" t="s">
        <v>135</v>
      </c>
      <c r="B4" s="465"/>
      <c r="C4" s="465"/>
      <c r="D4" s="465"/>
      <c r="E4" s="465"/>
    </row>
    <row r="5" spans="1:5" ht="15">
      <c r="A5" s="466" t="s">
        <v>136</v>
      </c>
      <c r="B5" s="466"/>
      <c r="C5" s="466"/>
      <c r="D5" s="466"/>
      <c r="E5" s="466"/>
    </row>
    <row r="6" ht="15">
      <c r="A6" s="77"/>
    </row>
    <row r="7" ht="15">
      <c r="A7" s="77"/>
    </row>
    <row r="8" spans="1:5" ht="22.5" customHeight="1">
      <c r="A8" s="78" t="s">
        <v>137</v>
      </c>
      <c r="B8" s="464" t="str">
        <f>Notes!C45</f>
        <v>District - Unit name</v>
      </c>
      <c r="C8" s="464"/>
      <c r="D8" s="464"/>
      <c r="E8" s="464"/>
    </row>
    <row r="9" spans="1:5" ht="22.5" customHeight="1">
      <c r="A9" s="78" t="s">
        <v>138</v>
      </c>
      <c r="B9" s="458"/>
      <c r="C9" s="458"/>
      <c r="D9" s="458"/>
      <c r="E9" s="458"/>
    </row>
    <row r="10" spans="1:5" ht="24.75" customHeight="1">
      <c r="A10" s="78"/>
      <c r="B10" s="458"/>
      <c r="C10" s="458"/>
      <c r="D10" s="458"/>
      <c r="E10" s="458"/>
    </row>
    <row r="11" spans="1:5" ht="22.5" customHeight="1">
      <c r="A11" s="78" t="s">
        <v>139</v>
      </c>
      <c r="B11" s="458"/>
      <c r="C11" s="458"/>
      <c r="D11" s="458"/>
      <c r="E11" s="458"/>
    </row>
    <row r="12" spans="1:5" ht="22.5" customHeight="1">
      <c r="A12" s="78" t="s">
        <v>140</v>
      </c>
      <c r="B12" s="79" t="s">
        <v>141</v>
      </c>
      <c r="C12" s="79"/>
      <c r="D12" s="79" t="s">
        <v>142</v>
      </c>
      <c r="E12" s="80"/>
    </row>
    <row r="13" spans="1:5" ht="22.5" customHeight="1">
      <c r="A13" s="78" t="s">
        <v>143</v>
      </c>
      <c r="B13" s="458"/>
      <c r="C13" s="458"/>
      <c r="D13" s="458"/>
      <c r="E13" s="458"/>
    </row>
    <row r="14" spans="1:5" ht="18.75" customHeight="1">
      <c r="A14" s="78" t="s">
        <v>144</v>
      </c>
      <c r="B14" s="79"/>
      <c r="C14" s="79"/>
      <c r="D14" s="79" t="s">
        <v>145</v>
      </c>
      <c r="E14" s="79"/>
    </row>
    <row r="15" spans="1:5" ht="18.75" customHeight="1">
      <c r="A15" s="78" t="s">
        <v>146</v>
      </c>
      <c r="B15" s="79"/>
      <c r="C15" s="79"/>
      <c r="D15" s="81" t="s">
        <v>147</v>
      </c>
      <c r="E15" s="82"/>
    </row>
    <row r="16" ht="18">
      <c r="A16" s="83"/>
    </row>
    <row r="17" ht="18">
      <c r="A17" s="84" t="s">
        <v>148</v>
      </c>
    </row>
    <row r="18" spans="1:7" ht="15">
      <c r="A18" s="85"/>
      <c r="B18" s="85"/>
      <c r="C18" s="85"/>
      <c r="D18" s="85"/>
      <c r="E18" s="85"/>
      <c r="G18" s="85" t="s">
        <v>108</v>
      </c>
    </row>
    <row r="19" spans="1:7" ht="15">
      <c r="A19" s="78"/>
      <c r="B19" s="85"/>
      <c r="C19" s="78"/>
      <c r="D19" s="78"/>
      <c r="E19" s="78"/>
      <c r="G19" s="85" t="s">
        <v>149</v>
      </c>
    </row>
    <row r="20" spans="1:7" ht="18.75" customHeight="1">
      <c r="A20" s="78" t="s">
        <v>150</v>
      </c>
      <c r="B20" s="86"/>
      <c r="C20" s="78" t="s">
        <v>151</v>
      </c>
      <c r="D20" s="79"/>
      <c r="E20" s="78" t="s">
        <v>152</v>
      </c>
      <c r="G20" s="87">
        <f>B20*D20*0.05</f>
        <v>0</v>
      </c>
    </row>
    <row r="21" spans="1:7" ht="13.5" customHeight="1">
      <c r="A21" s="78"/>
      <c r="B21" s="88"/>
      <c r="C21" s="89" t="s">
        <v>153</v>
      </c>
      <c r="D21" s="88"/>
      <c r="E21" s="90"/>
      <c r="G21" s="88"/>
    </row>
    <row r="22" spans="1:7" ht="15">
      <c r="A22" s="78"/>
      <c r="B22" s="85"/>
      <c r="C22" s="78"/>
      <c r="D22" s="78"/>
      <c r="E22" s="78"/>
      <c r="G22" s="85"/>
    </row>
    <row r="23" spans="1:7" ht="21" customHeight="1">
      <c r="A23" s="78" t="s">
        <v>154</v>
      </c>
      <c r="B23" s="91"/>
      <c r="C23" s="92" t="s">
        <v>155</v>
      </c>
      <c r="D23" s="93"/>
      <c r="E23" s="92" t="s">
        <v>152</v>
      </c>
      <c r="G23" s="87">
        <f>B23/1.05*D23*0.05</f>
        <v>0</v>
      </c>
    </row>
    <row r="24" spans="1:7" ht="12.75" customHeight="1">
      <c r="A24" s="78"/>
      <c r="B24" s="94"/>
      <c r="C24" s="95" t="s">
        <v>156</v>
      </c>
      <c r="D24" s="96"/>
      <c r="E24" s="92"/>
      <c r="G24" s="97"/>
    </row>
    <row r="25" ht="15">
      <c r="A25" s="98"/>
    </row>
    <row r="26" ht="18">
      <c r="A26" s="84" t="s">
        <v>157</v>
      </c>
    </row>
    <row r="27" spans="1:5" ht="12" customHeight="1">
      <c r="A27" s="461"/>
      <c r="B27" s="78"/>
      <c r="D27" s="462"/>
      <c r="E27" s="463" t="s">
        <v>158</v>
      </c>
    </row>
    <row r="28" spans="1:7" ht="12.75" customHeight="1">
      <c r="A28" s="461"/>
      <c r="B28" s="463" t="s">
        <v>159</v>
      </c>
      <c r="C28" s="463"/>
      <c r="D28" s="462"/>
      <c r="E28" s="463"/>
      <c r="G28" s="78" t="s">
        <v>108</v>
      </c>
    </row>
    <row r="29" spans="1:7" ht="23.25" customHeight="1">
      <c r="A29" s="78" t="s">
        <v>160</v>
      </c>
      <c r="B29" s="464"/>
      <c r="C29" s="464"/>
      <c r="D29" s="78"/>
      <c r="E29" s="79"/>
      <c r="G29" s="99"/>
    </row>
    <row r="30" spans="1:7" ht="22.5" customHeight="1">
      <c r="A30" s="78" t="s">
        <v>161</v>
      </c>
      <c r="B30" s="458"/>
      <c r="C30" s="458"/>
      <c r="D30" s="78"/>
      <c r="E30" s="99"/>
      <c r="F30" s="100"/>
      <c r="G30" s="101"/>
    </row>
    <row r="31" spans="1:7" ht="20.25" customHeight="1">
      <c r="A31" s="78" t="s">
        <v>162</v>
      </c>
      <c r="B31" s="459"/>
      <c r="C31" s="459"/>
      <c r="D31" s="78"/>
      <c r="E31" s="99"/>
      <c r="F31" s="100"/>
      <c r="G31" s="101"/>
    </row>
    <row r="32" spans="1:7" ht="21.75" customHeight="1">
      <c r="A32" s="78" t="s">
        <v>163</v>
      </c>
      <c r="B32" s="459"/>
      <c r="C32" s="459"/>
      <c r="D32" s="78"/>
      <c r="E32" s="99"/>
      <c r="F32" s="100"/>
      <c r="G32" s="101"/>
    </row>
    <row r="33" spans="1:7" ht="31.5" customHeight="1">
      <c r="A33" s="78" t="s">
        <v>164</v>
      </c>
      <c r="B33" s="459"/>
      <c r="C33" s="459"/>
      <c r="D33" s="78"/>
      <c r="E33" s="99"/>
      <c r="F33" s="100"/>
      <c r="G33" s="101"/>
    </row>
    <row r="34" spans="1:7" ht="30" customHeight="1">
      <c r="A34" s="78" t="s">
        <v>165</v>
      </c>
      <c r="B34" s="459"/>
      <c r="C34" s="459"/>
      <c r="D34" s="78"/>
      <c r="E34" s="101"/>
      <c r="F34" s="100"/>
      <c r="G34" s="101"/>
    </row>
    <row r="35" spans="1:7" ht="12.75" customHeight="1">
      <c r="A35" s="102"/>
      <c r="B35" s="460" t="s">
        <v>166</v>
      </c>
      <c r="C35" s="460"/>
      <c r="D35" s="103"/>
      <c r="E35" s="96">
        <f>SUM(E29:E34)</f>
        <v>0</v>
      </c>
      <c r="G35" s="96">
        <f>SUM(G29:G34)</f>
        <v>0</v>
      </c>
    </row>
    <row r="36" spans="1:7" ht="15">
      <c r="A36" s="104" t="s">
        <v>167</v>
      </c>
      <c r="B36" s="104"/>
      <c r="C36" s="104"/>
      <c r="D36" s="104"/>
      <c r="E36" s="104"/>
      <c r="G36" s="105">
        <f>+G20+G23-G35</f>
        <v>0</v>
      </c>
    </row>
    <row r="37" ht="15">
      <c r="A37" s="98"/>
    </row>
    <row r="38" ht="15">
      <c r="A38" s="98" t="s">
        <v>168</v>
      </c>
    </row>
    <row r="40" ht="15">
      <c r="A40" s="106" t="s">
        <v>169</v>
      </c>
    </row>
  </sheetData>
  <sheetProtection selectLockedCells="1" selectUnlockedCells="1"/>
  <mergeCells count="18">
    <mergeCell ref="A4:E4"/>
    <mergeCell ref="A5:E5"/>
    <mergeCell ref="B8:E8"/>
    <mergeCell ref="B9:E9"/>
    <mergeCell ref="B10:E10"/>
    <mergeCell ref="B11:E11"/>
    <mergeCell ref="B13:E13"/>
    <mergeCell ref="A27:A28"/>
    <mergeCell ref="D27:D28"/>
    <mergeCell ref="E27:E28"/>
    <mergeCell ref="B28:C28"/>
    <mergeCell ref="B29:C29"/>
    <mergeCell ref="B30:C30"/>
    <mergeCell ref="B31:C31"/>
    <mergeCell ref="B32:C32"/>
    <mergeCell ref="B33:C33"/>
    <mergeCell ref="B34:C34"/>
    <mergeCell ref="B35:C35"/>
  </mergeCells>
  <printOptions/>
  <pageMargins left="0.7" right="0.7" top="0.75" bottom="0.75" header="0.5118055555555555" footer="0.5118055555555555"/>
  <pageSetup horizontalDpi="300" verticalDpi="300" orientation="portrait" scale="95"/>
  <drawing r:id="rId1"/>
</worksheet>
</file>

<file path=xl/worksheets/sheet8.xml><?xml version="1.0" encoding="utf-8"?>
<worksheet xmlns="http://schemas.openxmlformats.org/spreadsheetml/2006/main" xmlns:r="http://schemas.openxmlformats.org/officeDocument/2006/relationships">
  <dimension ref="A1:F42"/>
  <sheetViews>
    <sheetView zoomScalePageLayoutView="0" workbookViewId="0" topLeftCell="A1">
      <selection activeCell="A2" sqref="A2"/>
    </sheetView>
  </sheetViews>
  <sheetFormatPr defaultColWidth="9.140625" defaultRowHeight="12.75"/>
  <cols>
    <col min="1" max="1" width="27.28125" style="1" customWidth="1"/>
    <col min="2" max="2" width="21.57421875" style="1" customWidth="1"/>
    <col min="3" max="5" width="20.00390625" style="1" customWidth="1"/>
    <col min="6" max="6" width="13.421875" style="1" customWidth="1"/>
    <col min="7" max="16384" width="9.140625" style="1" customWidth="1"/>
  </cols>
  <sheetData>
    <row r="1" spans="1:6" ht="27">
      <c r="A1" s="468" t="s">
        <v>170</v>
      </c>
      <c r="B1" s="468"/>
      <c r="C1" s="468"/>
      <c r="D1" s="468"/>
      <c r="E1" s="468"/>
      <c r="F1" s="107"/>
    </row>
    <row r="2" spans="1:6" ht="23.25">
      <c r="A2" s="469" t="str">
        <f>+Notes!C45</f>
        <v>District - Unit name</v>
      </c>
      <c r="B2" s="469"/>
      <c r="C2" s="469"/>
      <c r="D2" s="469"/>
      <c r="E2" s="469"/>
      <c r="F2" s="108"/>
    </row>
    <row r="3" spans="1:6" ht="22.5">
      <c r="A3" s="470" t="s">
        <v>171</v>
      </c>
      <c r="B3" s="470"/>
      <c r="C3" s="470"/>
      <c r="D3" s="470"/>
      <c r="E3" s="470"/>
      <c r="F3" s="109"/>
    </row>
    <row r="4" spans="1:6" ht="20.25">
      <c r="A4" s="471" t="s">
        <v>172</v>
      </c>
      <c r="B4" s="471"/>
      <c r="C4" s="471"/>
      <c r="D4" s="471"/>
      <c r="E4" s="471"/>
      <c r="F4" s="110"/>
    </row>
    <row r="5" spans="1:6" ht="20.25">
      <c r="A5" s="472">
        <f>+Notes!C51</f>
        <v>43465</v>
      </c>
      <c r="B5" s="472"/>
      <c r="C5" s="472"/>
      <c r="D5" s="472"/>
      <c r="E5" s="472"/>
      <c r="F5" s="111"/>
    </row>
    <row r="8" spans="1:5" s="113" customFormat="1" ht="23.25">
      <c r="A8" s="112" t="s">
        <v>173</v>
      </c>
      <c r="C8" s="473">
        <f>+A5</f>
        <v>43465</v>
      </c>
      <c r="D8" s="473"/>
      <c r="E8" s="114"/>
    </row>
    <row r="9" spans="2:5" ht="15.75">
      <c r="B9" s="115"/>
      <c r="C9" s="116" t="s">
        <v>174</v>
      </c>
      <c r="E9" s="117"/>
    </row>
    <row r="10" spans="1:5" ht="18.75">
      <c r="A10" s="118" t="s">
        <v>175</v>
      </c>
      <c r="C10" s="119" t="s">
        <v>176</v>
      </c>
      <c r="D10" s="120" t="s">
        <v>177</v>
      </c>
      <c r="E10" s="117"/>
    </row>
    <row r="11" spans="1:5" ht="15.75">
      <c r="A11" s="1" t="s">
        <v>178</v>
      </c>
      <c r="C11" s="121"/>
      <c r="D11" s="122"/>
      <c r="E11" s="117"/>
    </row>
    <row r="12" spans="1:5" ht="12.75" customHeight="1">
      <c r="A12" s="467" t="s">
        <v>179</v>
      </c>
      <c r="B12" s="467"/>
      <c r="C12" s="121"/>
      <c r="D12" s="122"/>
      <c r="E12" s="117"/>
    </row>
    <row r="13" spans="1:5" ht="15.75">
      <c r="A13" s="467"/>
      <c r="B13" s="467"/>
      <c r="C13" s="121"/>
      <c r="D13" s="122"/>
      <c r="E13" s="117"/>
    </row>
    <row r="14" spans="1:5" ht="15.75">
      <c r="A14" s="467"/>
      <c r="B14" s="467"/>
      <c r="C14" s="121"/>
      <c r="D14" s="122"/>
      <c r="E14" s="117"/>
    </row>
    <row r="15" spans="3:5" ht="15.75">
      <c r="C15" s="121"/>
      <c r="D15" s="122"/>
      <c r="E15" s="117"/>
    </row>
    <row r="16" spans="3:5" ht="15.75">
      <c r="C16" s="121"/>
      <c r="D16" s="123"/>
      <c r="E16" s="117"/>
    </row>
    <row r="17" spans="4:5" ht="20.25">
      <c r="D17" s="124" t="s">
        <v>180</v>
      </c>
      <c r="E17" s="114">
        <f>SUM(D11:D16)</f>
        <v>0</v>
      </c>
    </row>
    <row r="18" ht="15.75">
      <c r="E18" s="117"/>
    </row>
    <row r="19" ht="15.75">
      <c r="E19" s="117"/>
    </row>
    <row r="20" spans="1:5" ht="18.75">
      <c r="A20" s="118" t="s">
        <v>181</v>
      </c>
      <c r="C20" s="119" t="s">
        <v>182</v>
      </c>
      <c r="D20" s="120" t="s">
        <v>177</v>
      </c>
      <c r="E20" s="117"/>
    </row>
    <row r="21" spans="1:5" ht="15.75">
      <c r="A21" s="1" t="s">
        <v>183</v>
      </c>
      <c r="C21" s="125"/>
      <c r="D21" s="122"/>
      <c r="E21" s="117"/>
    </row>
    <row r="22" spans="1:5" ht="12.75" customHeight="1">
      <c r="A22" s="467" t="s">
        <v>184</v>
      </c>
      <c r="B22" s="467"/>
      <c r="C22" s="125"/>
      <c r="D22" s="122"/>
      <c r="E22" s="117"/>
    </row>
    <row r="23" spans="1:5" ht="15.75">
      <c r="A23" s="467"/>
      <c r="B23" s="467"/>
      <c r="C23" s="125"/>
      <c r="D23" s="122"/>
      <c r="E23" s="117"/>
    </row>
    <row r="24" spans="1:5" ht="15.75">
      <c r="A24" s="467"/>
      <c r="B24" s="467"/>
      <c r="C24" s="125"/>
      <c r="D24" s="122"/>
      <c r="E24" s="117"/>
    </row>
    <row r="25" spans="3:5" ht="15.75">
      <c r="C25" s="125"/>
      <c r="D25" s="122"/>
      <c r="E25" s="117"/>
    </row>
    <row r="26" spans="3:5" ht="15.75">
      <c r="C26" s="125"/>
      <c r="D26" s="122"/>
      <c r="E26" s="117"/>
    </row>
    <row r="27" spans="3:5" ht="15.75">
      <c r="C27" s="125"/>
      <c r="D27" s="122"/>
      <c r="E27" s="117"/>
    </row>
    <row r="28" spans="3:5" ht="15.75">
      <c r="C28" s="125"/>
      <c r="D28" s="122"/>
      <c r="E28" s="117"/>
    </row>
    <row r="29" spans="3:5" ht="15.75">
      <c r="C29" s="125"/>
      <c r="D29" s="122"/>
      <c r="E29" s="117"/>
    </row>
    <row r="30" spans="3:5" ht="15.75">
      <c r="C30" s="125"/>
      <c r="D30" s="122"/>
      <c r="E30" s="117"/>
    </row>
    <row r="31" spans="3:5" ht="15.75">
      <c r="C31" s="125"/>
      <c r="D31" s="123"/>
      <c r="E31" s="117"/>
    </row>
    <row r="32" spans="4:5" ht="20.25">
      <c r="D32" s="124" t="s">
        <v>185</v>
      </c>
      <c r="E32" s="114">
        <f>-SUM(D21:D31)</f>
        <v>0</v>
      </c>
    </row>
    <row r="33" ht="15.75">
      <c r="E33" s="117"/>
    </row>
    <row r="34" spans="4:5" ht="20.25">
      <c r="D34" s="126" t="s">
        <v>186</v>
      </c>
      <c r="E34" s="114">
        <f>SUM(E8:E32)</f>
        <v>0</v>
      </c>
    </row>
    <row r="35" ht="15.75">
      <c r="E35" s="117"/>
    </row>
    <row r="36" spans="4:5" ht="20.25">
      <c r="D36" s="126" t="s">
        <v>187</v>
      </c>
      <c r="E36" s="114">
        <f>+'Page 4'!H53</f>
        <v>1000</v>
      </c>
    </row>
    <row r="37" ht="15.75">
      <c r="E37" s="117"/>
    </row>
    <row r="38" spans="2:5" ht="20.25">
      <c r="B38" s="1" t="s">
        <v>188</v>
      </c>
      <c r="D38" s="126" t="s">
        <v>189</v>
      </c>
      <c r="E38" s="114">
        <f>SUM(E34-E36)</f>
        <v>-1000</v>
      </c>
    </row>
    <row r="39" ht="15.75">
      <c r="E39" s="117"/>
    </row>
    <row r="41" ht="15.75">
      <c r="A41" s="1" t="s">
        <v>190</v>
      </c>
    </row>
    <row r="42" ht="15.75">
      <c r="A42" s="1" t="s">
        <v>191</v>
      </c>
    </row>
  </sheetData>
  <sheetProtection selectLockedCells="1" selectUnlockedCells="1"/>
  <mergeCells count="8">
    <mergeCell ref="A12:B14"/>
    <mergeCell ref="A22:B24"/>
    <mergeCell ref="A1:E1"/>
    <mergeCell ref="A2:E2"/>
    <mergeCell ref="A3:E3"/>
    <mergeCell ref="A4:E4"/>
    <mergeCell ref="A5:E5"/>
    <mergeCell ref="C8:D8"/>
  </mergeCells>
  <printOptions/>
  <pageMargins left="0.75" right="0.75" top="1" bottom="1" header="0.5118055555555555" footer="0.5118055555555555"/>
  <pageSetup horizontalDpi="300" verticalDpi="300" orientation="portrait" scale="83"/>
</worksheet>
</file>

<file path=xl/worksheets/sheet9.xml><?xml version="1.0" encoding="utf-8"?>
<worksheet xmlns="http://schemas.openxmlformats.org/spreadsheetml/2006/main" xmlns:r="http://schemas.openxmlformats.org/officeDocument/2006/relationships">
  <dimension ref="A1:L49"/>
  <sheetViews>
    <sheetView zoomScalePageLayoutView="0" workbookViewId="0" topLeftCell="A1">
      <selection activeCell="G33" sqref="G33"/>
    </sheetView>
  </sheetViews>
  <sheetFormatPr defaultColWidth="9.140625" defaultRowHeight="12.75"/>
  <cols>
    <col min="1" max="1" width="23.28125" style="1" customWidth="1"/>
    <col min="2" max="2" width="16.00390625" style="1" customWidth="1"/>
    <col min="3" max="3" width="6.8515625" style="1" customWidth="1"/>
    <col min="4" max="4" width="26.7109375" style="1" customWidth="1"/>
    <col min="5" max="5" width="17.57421875" style="1" customWidth="1"/>
    <col min="6" max="6" width="13.421875" style="1" customWidth="1"/>
    <col min="7" max="16384" width="9.140625" style="1" customWidth="1"/>
  </cols>
  <sheetData>
    <row r="1" spans="1:6" ht="27">
      <c r="A1" s="468" t="s">
        <v>170</v>
      </c>
      <c r="B1" s="468"/>
      <c r="C1" s="468"/>
      <c r="D1" s="468"/>
      <c r="E1" s="468"/>
      <c r="F1" s="468"/>
    </row>
    <row r="2" spans="1:6" ht="23.25">
      <c r="A2" s="478" t="str">
        <f>+Notes!C45</f>
        <v>District - Unit name</v>
      </c>
      <c r="B2" s="478"/>
      <c r="C2" s="478"/>
      <c r="D2" s="478"/>
      <c r="E2" s="478"/>
      <c r="F2" s="478"/>
    </row>
    <row r="3" spans="1:6" ht="15.75">
      <c r="A3" s="479" t="s">
        <v>192</v>
      </c>
      <c r="B3" s="479"/>
      <c r="C3" s="479"/>
      <c r="D3" s="479"/>
      <c r="E3" s="479"/>
      <c r="F3" s="479"/>
    </row>
    <row r="4" spans="1:6" ht="15.75">
      <c r="A4" s="480" t="s">
        <v>193</v>
      </c>
      <c r="B4" s="480"/>
      <c r="C4" s="480"/>
      <c r="D4" s="480"/>
      <c r="E4" s="480"/>
      <c r="F4" s="480"/>
    </row>
    <row r="5" spans="1:11" ht="15.75">
      <c r="A5" s="474">
        <f>+Notes!C47</f>
        <v>43101</v>
      </c>
      <c r="B5" s="474"/>
      <c r="C5" s="474"/>
      <c r="D5" s="474"/>
      <c r="E5" s="474"/>
      <c r="F5" s="474"/>
      <c r="I5" s="128"/>
      <c r="J5" s="128"/>
      <c r="K5" s="128"/>
    </row>
    <row r="6" spans="1:6" ht="15.75">
      <c r="A6" s="480" t="s">
        <v>194</v>
      </c>
      <c r="B6" s="480"/>
      <c r="C6" s="480"/>
      <c r="D6" s="480"/>
      <c r="E6" s="480"/>
      <c r="F6" s="480"/>
    </row>
    <row r="7" spans="1:12" ht="15.75">
      <c r="A7" s="474">
        <f>+Notes!C51</f>
        <v>43465</v>
      </c>
      <c r="B7" s="474"/>
      <c r="C7" s="474"/>
      <c r="D7" s="474"/>
      <c r="E7" s="474"/>
      <c r="F7" s="474"/>
      <c r="I7" s="127"/>
      <c r="J7" s="127"/>
      <c r="K7" s="127"/>
      <c r="L7" s="127"/>
    </row>
    <row r="8" spans="1:6" ht="15.75">
      <c r="A8" s="475" t="s">
        <v>195</v>
      </c>
      <c r="B8" s="475"/>
      <c r="C8" s="129"/>
      <c r="D8" s="476" t="s">
        <v>196</v>
      </c>
      <c r="E8" s="476"/>
      <c r="F8" s="130" t="s">
        <v>197</v>
      </c>
    </row>
    <row r="9" spans="1:6" ht="15.75">
      <c r="A9" s="131" t="str">
        <f>+'Page 1'!AB5</f>
        <v>Weekly Dues</v>
      </c>
      <c r="B9" s="132">
        <f>+'Page 4'!AB55</f>
        <v>0</v>
      </c>
      <c r="C9" s="133"/>
      <c r="D9" s="134"/>
      <c r="E9" s="135"/>
      <c r="F9" s="136">
        <f>+B9-E9</f>
        <v>0</v>
      </c>
    </row>
    <row r="10" spans="1:6" ht="15.75">
      <c r="A10" s="137"/>
      <c r="B10" s="138">
        <f>+'Page 3'!AD56</f>
        <v>0</v>
      </c>
      <c r="C10" s="139"/>
      <c r="D10" s="140" t="str">
        <f>+'Page 1'!J5</f>
        <v>Gifts, Badges &amp; Awards</v>
      </c>
      <c r="E10" s="141">
        <f>+'Page 4'!J55</f>
        <v>0</v>
      </c>
      <c r="F10" s="136">
        <f>+B10-E10</f>
        <v>0</v>
      </c>
    </row>
    <row r="11" spans="1:6" ht="15.75">
      <c r="A11" s="137"/>
      <c r="B11" s="138">
        <f>+'Page 3'!AD57</f>
        <v>0</v>
      </c>
      <c r="C11" s="139"/>
      <c r="D11" s="140" t="str">
        <f>+'Page 1'!K5</f>
        <v>Program/Supplies</v>
      </c>
      <c r="E11" s="141">
        <f>+'Page 4'!K55</f>
        <v>0</v>
      </c>
      <c r="F11" s="136">
        <f aca="true" t="shared" si="0" ref="F11:F33">+B11-E11</f>
        <v>0</v>
      </c>
    </row>
    <row r="12" spans="1:6" ht="15.75">
      <c r="A12" s="137"/>
      <c r="B12" s="138">
        <f>+'Page 3'!AD58</f>
        <v>0</v>
      </c>
      <c r="C12" s="139"/>
      <c r="D12" s="140" t="str">
        <f>+'Page 1'!L5</f>
        <v>Equipment</v>
      </c>
      <c r="E12" s="141">
        <f>+'Page 4'!L55</f>
        <v>0</v>
      </c>
      <c r="F12" s="136">
        <f t="shared" si="0"/>
        <v>0</v>
      </c>
    </row>
    <row r="13" spans="1:6" ht="15.75">
      <c r="A13" s="131" t="str">
        <f>+'Page 1'!AC5</f>
        <v>Special Events</v>
      </c>
      <c r="B13" s="142">
        <f>+'Page 4'!AC55</f>
        <v>0</v>
      </c>
      <c r="C13" s="139"/>
      <c r="D13" s="140" t="str">
        <f>+'Page 1'!M5</f>
        <v>Special Events</v>
      </c>
      <c r="E13" s="141">
        <f>+'Page 4'!M55</f>
        <v>0</v>
      </c>
      <c r="F13" s="136">
        <f t="shared" si="0"/>
        <v>0</v>
      </c>
    </row>
    <row r="14" spans="1:6" ht="15.75">
      <c r="A14" s="131" t="str">
        <f>+'Page 1'!AD5</f>
        <v>Spring Cookies</v>
      </c>
      <c r="B14" s="142">
        <f>+'Page 4'!AD55</f>
        <v>0</v>
      </c>
      <c r="C14" s="139"/>
      <c r="D14" s="140" t="str">
        <f>+'Page 1'!N5</f>
        <v>Spring Cookies</v>
      </c>
      <c r="E14" s="141">
        <f>+'Page 4'!N55</f>
        <v>0</v>
      </c>
      <c r="F14" s="136">
        <f t="shared" si="0"/>
        <v>0</v>
      </c>
    </row>
    <row r="15" spans="1:6" ht="15.75">
      <c r="A15" s="131" t="str">
        <f>+'Page 1'!AE5</f>
        <v>Fall Cookies</v>
      </c>
      <c r="B15" s="142">
        <f>+'Page 4'!AE55</f>
        <v>0</v>
      </c>
      <c r="C15" s="139"/>
      <c r="D15" s="140" t="str">
        <f>+'Page 1'!O5</f>
        <v>Fall Cookies</v>
      </c>
      <c r="E15" s="141">
        <f>+'Page 4'!O55</f>
        <v>0</v>
      </c>
      <c r="F15" s="136">
        <f t="shared" si="0"/>
        <v>0</v>
      </c>
    </row>
    <row r="16" spans="1:6" ht="15.75">
      <c r="A16" s="131" t="str">
        <f>+'Page 1'!AF5</f>
        <v>Camp Fees</v>
      </c>
      <c r="B16" s="142">
        <f>+'Page 4'!AF55</f>
        <v>0</v>
      </c>
      <c r="C16" s="139"/>
      <c r="D16" s="140" t="str">
        <f>+'Page 1'!P5</f>
        <v>Camp Expenses</v>
      </c>
      <c r="E16" s="141">
        <f>+'Page 4'!P55</f>
        <v>0</v>
      </c>
      <c r="F16" s="136">
        <f t="shared" si="0"/>
        <v>0</v>
      </c>
    </row>
    <row r="17" spans="1:6" ht="15.75">
      <c r="A17" s="131" t="str">
        <f>+'Page 1'!AG5</f>
        <v>Camp Deposit Refunds</v>
      </c>
      <c r="B17" s="142">
        <f>+'Page 4'!AG55</f>
        <v>0</v>
      </c>
      <c r="C17" s="139"/>
      <c r="D17" s="143"/>
      <c r="E17" s="144"/>
      <c r="F17" s="136">
        <f t="shared" si="0"/>
        <v>0</v>
      </c>
    </row>
    <row r="18" spans="1:6" ht="15.75">
      <c r="A18" s="131" t="str">
        <f>+'Page 1'!AH5</f>
        <v>Camp GST</v>
      </c>
      <c r="B18" s="142">
        <f>+'Page 4'!AH55</f>
        <v>0</v>
      </c>
      <c r="C18" s="139"/>
      <c r="D18" s="140" t="str">
        <f>+'Page 1'!Q5</f>
        <v>Camp GST</v>
      </c>
      <c r="E18" s="141">
        <f>+'Page 4'!Q55</f>
        <v>0</v>
      </c>
      <c r="F18" s="136">
        <f t="shared" si="0"/>
        <v>0</v>
      </c>
    </row>
    <row r="19" spans="1:6" ht="15.75">
      <c r="A19" s="131" t="str">
        <f>+'Page 1'!AI5</f>
        <v>Parent E-store orders</v>
      </c>
      <c r="B19" s="142">
        <f>+'Page 4'!AI55</f>
        <v>0</v>
      </c>
      <c r="C19" s="139"/>
      <c r="D19" s="140" t="str">
        <f>+'Page 1'!R5</f>
        <v>Parent E-Store orders</v>
      </c>
      <c r="E19" s="141">
        <f>+'Page 4'!R55</f>
        <v>0</v>
      </c>
      <c r="F19" s="136">
        <f t="shared" si="0"/>
        <v>0</v>
      </c>
    </row>
    <row r="20" spans="1:6" ht="15.75">
      <c r="A20" s="137"/>
      <c r="B20" s="138"/>
      <c r="C20" s="139"/>
      <c r="D20" s="140" t="str">
        <f>+'Page 1'!S5</f>
        <v>Administration</v>
      </c>
      <c r="E20" s="141">
        <f>+'Page 4'!S55</f>
        <v>0</v>
      </c>
      <c r="F20" s="136">
        <f t="shared" si="0"/>
        <v>0</v>
      </c>
    </row>
    <row r="21" spans="1:6" ht="15.75">
      <c r="A21" s="137"/>
      <c r="B21" s="138"/>
      <c r="C21" s="139"/>
      <c r="D21" s="140" t="str">
        <f>+'Page 1'!T5</f>
        <v>Crest Expenses</v>
      </c>
      <c r="E21" s="141">
        <f>+'Page 4'!T55</f>
        <v>0</v>
      </c>
      <c r="F21" s="136">
        <f t="shared" si="0"/>
        <v>0</v>
      </c>
    </row>
    <row r="22" spans="1:6" ht="15.75">
      <c r="A22" s="131" t="str">
        <f>+'Page 1'!AJ5</f>
        <v>CWFF Collected</v>
      </c>
      <c r="B22" s="142">
        <f>+'Page 4'!AJ55</f>
        <v>0</v>
      </c>
      <c r="C22" s="139"/>
      <c r="D22" s="140" t="str">
        <f>+'Page 1'!U5</f>
        <v>CWFF Forwarded</v>
      </c>
      <c r="E22" s="141">
        <f>+'Page 4'!U55</f>
        <v>0</v>
      </c>
      <c r="F22" s="136">
        <f t="shared" si="0"/>
        <v>0</v>
      </c>
    </row>
    <row r="23" spans="1:6" ht="15.75">
      <c r="A23" s="131" t="str">
        <f>+'Page 1'!AK5</f>
        <v>Membership Fees </v>
      </c>
      <c r="B23" s="142">
        <f>+'Page 4'!AK55</f>
        <v>0</v>
      </c>
      <c r="C23" s="139"/>
      <c r="D23" s="140" t="str">
        <f>+'Page 1'!V5</f>
        <v>Membership Fees </v>
      </c>
      <c r="E23" s="141">
        <f>+'Page 4'!V55</f>
        <v>0</v>
      </c>
      <c r="F23" s="136">
        <f t="shared" si="0"/>
        <v>0</v>
      </c>
    </row>
    <row r="24" spans="1:6" ht="15.75">
      <c r="A24" s="137"/>
      <c r="B24" s="145"/>
      <c r="C24" s="139"/>
      <c r="D24" s="140" t="str">
        <f>+'Page 1'!W5</f>
        <v>Training</v>
      </c>
      <c r="E24" s="141">
        <f>+'Page 4'!W55</f>
        <v>0</v>
      </c>
      <c r="F24" s="136">
        <f t="shared" si="0"/>
        <v>0</v>
      </c>
    </row>
    <row r="25" spans="1:6" ht="15.75">
      <c r="A25" s="131" t="str">
        <f>+'Page 1'!AL5</f>
        <v>Bank Interest</v>
      </c>
      <c r="B25" s="142">
        <f>+'Page 4'!AL55</f>
        <v>0</v>
      </c>
      <c r="C25" s="139"/>
      <c r="D25" s="140" t="str">
        <f>+'Page 1'!X5</f>
        <v>Bank Charges</v>
      </c>
      <c r="E25" s="141">
        <f>+'Page 4'!X55</f>
        <v>0</v>
      </c>
      <c r="F25" s="136">
        <f t="shared" si="0"/>
        <v>0</v>
      </c>
    </row>
    <row r="26" spans="1:6" ht="15.75">
      <c r="A26" s="131" t="str">
        <f>+'Page 1'!AM5</f>
        <v>Bednight Subsidy</v>
      </c>
      <c r="B26" s="142">
        <f>+'Page 4'!AM55</f>
        <v>0</v>
      </c>
      <c r="C26" s="139"/>
      <c r="D26" s="146"/>
      <c r="E26" s="144"/>
      <c r="F26" s="136">
        <f t="shared" si="0"/>
        <v>0</v>
      </c>
    </row>
    <row r="27" spans="1:6" ht="15.75">
      <c r="A27" s="131" t="str">
        <f>+'Page 1'!AN5</f>
        <v>Donations</v>
      </c>
      <c r="B27" s="142">
        <f>+'Page 4'!AN55</f>
        <v>0</v>
      </c>
      <c r="C27" s="139"/>
      <c r="D27" s="146"/>
      <c r="E27" s="144"/>
      <c r="F27" s="136">
        <f t="shared" si="0"/>
        <v>0</v>
      </c>
    </row>
    <row r="28" spans="1:6" ht="15.75">
      <c r="A28" s="137"/>
      <c r="B28" s="138"/>
      <c r="C28" s="139"/>
      <c r="D28" s="140" t="str">
        <f>+'Page 1'!Y5</f>
        <v>Other # 1</v>
      </c>
      <c r="E28" s="141">
        <f>+'Page 4'!Y55</f>
        <v>0</v>
      </c>
      <c r="F28" s="136">
        <f t="shared" si="0"/>
        <v>0</v>
      </c>
    </row>
    <row r="29" spans="1:6" ht="15.75">
      <c r="A29" s="137"/>
      <c r="B29" s="138"/>
      <c r="C29" s="139"/>
      <c r="D29" s="140" t="str">
        <f>+'Page 1'!Z5</f>
        <v>Other # 2</v>
      </c>
      <c r="E29" s="141">
        <f>+'Page 4'!Z55</f>
        <v>0</v>
      </c>
      <c r="F29" s="136">
        <f t="shared" si="0"/>
        <v>0</v>
      </c>
    </row>
    <row r="30" spans="1:6" ht="15.75">
      <c r="A30" s="137"/>
      <c r="B30" s="138"/>
      <c r="C30" s="139"/>
      <c r="D30" s="140" t="str">
        <f>+'Page 1'!AA5</f>
        <v>Other # 3</v>
      </c>
      <c r="E30" s="141">
        <f>+'Page 4'!AA55</f>
        <v>0</v>
      </c>
      <c r="F30" s="136">
        <f t="shared" si="0"/>
        <v>0</v>
      </c>
    </row>
    <row r="31" spans="1:6" ht="15.75">
      <c r="A31" s="131" t="str">
        <f>+'Page 1'!AO5</f>
        <v>Other # 1</v>
      </c>
      <c r="B31" s="142">
        <f>+'Page 4'!AO55</f>
        <v>0</v>
      </c>
      <c r="C31" s="139"/>
      <c r="D31" s="140"/>
      <c r="E31" s="141"/>
      <c r="F31" s="136">
        <f t="shared" si="0"/>
        <v>0</v>
      </c>
    </row>
    <row r="32" spans="1:6" ht="15.75">
      <c r="A32" s="131" t="str">
        <f>+'Page 1'!AP5</f>
        <v>Other # 2</v>
      </c>
      <c r="B32" s="142">
        <f>+'Page 4'!AP55</f>
        <v>0</v>
      </c>
      <c r="C32" s="139"/>
      <c r="D32" s="140"/>
      <c r="E32" s="141"/>
      <c r="F32" s="136">
        <f t="shared" si="0"/>
        <v>0</v>
      </c>
    </row>
    <row r="33" spans="1:6" ht="15.75">
      <c r="A33" s="131" t="str">
        <f>+'Page 1'!AQ5</f>
        <v>Other # 3</v>
      </c>
      <c r="B33" s="142">
        <f>+'Page 4'!AQ55</f>
        <v>0</v>
      </c>
      <c r="C33" s="139"/>
      <c r="D33" s="140"/>
      <c r="E33" s="141"/>
      <c r="F33" s="136">
        <f t="shared" si="0"/>
        <v>0</v>
      </c>
    </row>
    <row r="34" spans="1:6" ht="15.75">
      <c r="A34" s="131"/>
      <c r="B34" s="142"/>
      <c r="C34" s="139"/>
      <c r="D34" s="140"/>
      <c r="E34" s="141"/>
      <c r="F34" s="136"/>
    </row>
    <row r="35" spans="1:6" ht="15.75">
      <c r="A35" s="147" t="s">
        <v>198</v>
      </c>
      <c r="B35" s="148">
        <f>SUM(B9:B34)</f>
        <v>0</v>
      </c>
      <c r="C35" s="139"/>
      <c r="D35" s="149" t="s">
        <v>199</v>
      </c>
      <c r="E35" s="150">
        <f>SUM(E10:E34)</f>
        <v>0</v>
      </c>
      <c r="F35" s="151">
        <f>SUM(F9:F34)</f>
        <v>0</v>
      </c>
    </row>
    <row r="36" spans="1:6" ht="15.75">
      <c r="A36" s="152"/>
      <c r="B36" s="139"/>
      <c r="C36" s="139"/>
      <c r="D36" s="153"/>
      <c r="E36" s="139"/>
      <c r="F36" s="139"/>
    </row>
    <row r="37" spans="1:6" ht="15.75">
      <c r="A37" s="115"/>
      <c r="B37" s="115"/>
      <c r="C37" s="115"/>
      <c r="D37" s="115"/>
      <c r="E37" s="115"/>
      <c r="F37" s="115"/>
    </row>
    <row r="38" spans="1:6" ht="15.75">
      <c r="A38" s="477" t="s">
        <v>200</v>
      </c>
      <c r="B38" s="477"/>
      <c r="C38" s="477"/>
      <c r="D38" s="477"/>
      <c r="E38" s="477"/>
      <c r="F38" s="477"/>
    </row>
    <row r="39" spans="1:7" ht="15.75">
      <c r="A39" s="154" t="s">
        <v>201</v>
      </c>
      <c r="B39" s="115"/>
      <c r="C39" s="115"/>
      <c r="D39" s="115"/>
      <c r="E39" s="115"/>
      <c r="F39" s="155">
        <f>+'Page 1'!H7</f>
        <v>1000</v>
      </c>
      <c r="G39" s="139"/>
    </row>
    <row r="40" spans="1:7" ht="15.75">
      <c r="A40" s="156" t="s">
        <v>202</v>
      </c>
      <c r="F40" s="157">
        <f>+F35</f>
        <v>0</v>
      </c>
      <c r="G40" s="139"/>
    </row>
    <row r="41" spans="1:7" ht="15.75">
      <c r="A41" s="156" t="s">
        <v>203</v>
      </c>
      <c r="F41" s="157">
        <f>F39+F40</f>
        <v>1000</v>
      </c>
      <c r="G41" s="139"/>
    </row>
    <row r="42" spans="1:6" ht="15.75">
      <c r="A42" s="156"/>
      <c r="B42" s="1" t="s">
        <v>204</v>
      </c>
      <c r="E42" s="141"/>
      <c r="F42" s="157"/>
    </row>
    <row r="43" spans="1:6" ht="15.75">
      <c r="A43" s="156"/>
      <c r="B43" s="1" t="s">
        <v>205</v>
      </c>
      <c r="E43" s="141">
        <f>+'Bank Rec'!E17</f>
        <v>0</v>
      </c>
      <c r="F43" s="157"/>
    </row>
    <row r="44" spans="1:6" ht="15.75">
      <c r="A44" s="156"/>
      <c r="B44" s="1" t="s">
        <v>206</v>
      </c>
      <c r="E44" s="158">
        <f>-'Bank Rec'!E32</f>
        <v>0</v>
      </c>
      <c r="F44" s="157">
        <f>SUM(E43:E44)</f>
        <v>0</v>
      </c>
    </row>
    <row r="45" spans="1:6" ht="15.75">
      <c r="A45" s="156"/>
      <c r="B45" s="1" t="s">
        <v>207</v>
      </c>
      <c r="E45" s="141"/>
      <c r="F45" s="159">
        <f>SUM(F41:F44)</f>
        <v>1000</v>
      </c>
    </row>
    <row r="46" spans="1:6" ht="15.75">
      <c r="A46" s="156"/>
      <c r="E46" s="141"/>
      <c r="F46" s="157"/>
    </row>
    <row r="47" spans="1:6" ht="15.75">
      <c r="A47" s="156"/>
      <c r="E47" s="141"/>
      <c r="F47" s="157"/>
    </row>
    <row r="48" spans="1:6" ht="15.75">
      <c r="A48" s="156"/>
      <c r="E48" s="141"/>
      <c r="F48" s="157"/>
    </row>
    <row r="49" spans="1:6" ht="15.75">
      <c r="A49" s="156"/>
      <c r="E49" s="141"/>
      <c r="F49" s="157"/>
    </row>
  </sheetData>
  <sheetProtection sheet="1"/>
  <mergeCells count="10">
    <mergeCell ref="A7:F7"/>
    <mergeCell ref="A8:B8"/>
    <mergeCell ref="D8:E8"/>
    <mergeCell ref="A38:F38"/>
    <mergeCell ref="A1:F1"/>
    <mergeCell ref="A2:F2"/>
    <mergeCell ref="A3:F3"/>
    <mergeCell ref="A4:F4"/>
    <mergeCell ref="A5:F5"/>
    <mergeCell ref="A6:F6"/>
  </mergeCells>
  <printOptions/>
  <pageMargins left="0.75" right="0.75" top="1" bottom="1" header="0.5118055555555555" footer="0.5118055555555555"/>
  <pageSetup horizontalDpi="300" verticalDpi="300" orientation="portrait" scale="8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Kissinger</dc:creator>
  <cp:keywords/>
  <dc:description/>
  <cp:lastModifiedBy>sarak</cp:lastModifiedBy>
  <dcterms:created xsi:type="dcterms:W3CDTF">2019-11-08T18:55:13Z</dcterms:created>
  <dcterms:modified xsi:type="dcterms:W3CDTF">2019-11-08T18:55:13Z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